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Grafico1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<sst xmlns="http://schemas.openxmlformats.org/spreadsheetml/2006/main" count="241" uniqueCount="74">
  <si>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</si>
  <si>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</si>
  <si>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</si>
  <si>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</si>
  <si>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</si>
  <si>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</si>
  <si>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</si>
  <si>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</si>
  <si>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</si>
  <si>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totali V.V.</t>
  </si>
  <si>
    <t>tot.votanti</t>
  </si>
  <si>
    <t>totali v.v.</t>
  </si>
  <si>
    <t>schede non valide di cui</t>
  </si>
  <si>
    <t>bianche</t>
  </si>
  <si>
    <t>nulle</t>
  </si>
  <si>
    <t>contestate</t>
  </si>
  <si>
    <t>totale votanti</t>
  </si>
  <si>
    <t>%</t>
  </si>
  <si>
    <t>nr. Gruppo</t>
  </si>
  <si>
    <t>TOTALE ELETTORI</t>
  </si>
  <si>
    <t>votanti</t>
  </si>
  <si>
    <t>SEZIONI</t>
  </si>
  <si>
    <t xml:space="preserve">votanti </t>
  </si>
  <si>
    <t>Elettori</t>
  </si>
  <si>
    <t>n</t>
  </si>
  <si>
    <t>m</t>
  </si>
  <si>
    <t>f</t>
  </si>
  <si>
    <t>t</t>
  </si>
  <si>
    <t>m/f</t>
  </si>
  <si>
    <t>elettori</t>
  </si>
  <si>
    <t>SENATO</t>
  </si>
  <si>
    <t>sez.</t>
  </si>
  <si>
    <t>CONTROLLO VOTANTI</t>
  </si>
  <si>
    <t>totale schede non valide</t>
  </si>
  <si>
    <t>DIFFERENZA VOTANTI</t>
  </si>
  <si>
    <t>Comunicazione delle 0re 12.00</t>
  </si>
  <si>
    <t>ELEZIONE DEL SENATO DELLA REPUBBLICA DEL 9 e 10 aprile 2006</t>
  </si>
  <si>
    <t>liste</t>
  </si>
  <si>
    <t>PARTITO LIBERALE ITALIANO</t>
  </si>
  <si>
    <t>LEGA NORD</t>
  </si>
  <si>
    <t>DEMOCRAZIA CRISTIANA E PARTITO SOCIALISTA NUOVO PSI</t>
  </si>
  <si>
    <t>ALTERNATIVA SOCIALE CON ALESSANDRA MUSSOLINI</t>
  </si>
  <si>
    <t>FORZA ITALIA</t>
  </si>
  <si>
    <t>ALLEANZA NAZIONALE</t>
  </si>
  <si>
    <t>NO EURO</t>
  </si>
  <si>
    <t>MOVIMENTO SOCIALE FIAMMA TRICOLORE</t>
  </si>
  <si>
    <t>PARTITO DELLA RIFONDAZIONE COMUNISTA</t>
  </si>
  <si>
    <t>I SOCIALISTI</t>
  </si>
  <si>
    <t>PARTITO PENSIONATI</t>
  </si>
  <si>
    <t>ITALIA DEI VALORI - LISTA DI PIETRO</t>
  </si>
  <si>
    <t>MOVIMENTO IDEA SOCIALE LISTA RAUTI</t>
  </si>
  <si>
    <t>DIMENSIONE  CRISTIANA</t>
  </si>
  <si>
    <t>DEMOCRATICI CRISTIANI UNITI</t>
  </si>
  <si>
    <t>PARTITO SOCIALISTA DEMOCRATICO ITALIANO (PSDI)</t>
  </si>
  <si>
    <t>DEMOCRATICI DI SINISTRA</t>
  </si>
  <si>
    <t>LA ROSA NEL PUGNO -LAICI SOCIALISTI LIBERALI RADICALI</t>
  </si>
  <si>
    <t>DEMOCRAZIA E' LIBERTA' - LA MARGHERITA</t>
  </si>
  <si>
    <t>INSIEME CON L'UNIONE</t>
  </si>
  <si>
    <t>MOVIMENTO REPUBBLICANI EUROPEI</t>
  </si>
  <si>
    <t>RIFORMATORI LIBERALI</t>
  </si>
  <si>
    <t>S.O.S. ITALIA-MOVIMENTO NAZIONALE CITTADINI</t>
  </si>
  <si>
    <t>PARTITO REPUBBLICANO ITALIANO</t>
  </si>
  <si>
    <t>UNIONE DEI DEMOCRATICI CRISTIANI E DEMOCRATICI DI CENTRO</t>
  </si>
  <si>
    <t>POPOLARI - UDEUR</t>
  </si>
  <si>
    <t xml:space="preserve">CAMERA </t>
  </si>
  <si>
    <t>Comunicazione delle ore 19.00</t>
  </si>
  <si>
    <t>Comunicazione delle ore 22,00</t>
  </si>
  <si>
    <t>TOTALE VOTANTI AL SENATO</t>
  </si>
  <si>
    <t>M</t>
  </si>
  <si>
    <t>F</t>
  </si>
  <si>
    <t>T</t>
  </si>
  <si>
    <t xml:space="preserve">                                             Comunicazione delle ore 15.00</t>
  </si>
  <si>
    <t>Comunicazione delle ore 15.00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</si>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</sst>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  <numFmt numFmtId="179" formatCode="0.000"/>
    <numFmt numFmtId="180" formatCode="0.0000000"/>
    <numFmt numFmtId="181" formatCode="0.0000"/>
    <numFmt numFmtId="182" formatCode="_-* #,##0.0_-;\-* #,##0.0_-;_-* &quot;-&quot;_-;_-@_-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00000"/>
    <numFmt numFmtId="188" formatCode="0.00000"/>
    <numFmt numFmtId="189" formatCode="0.00000000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2.5"/>
      <name val="Arial"/>
      <family val="0"/>
    </font>
    <font>
      <sz val="9.5"/>
      <name val="Arial"/>
      <family val="0"/>
    </font>
    <font>
      <sz val="12"/>
      <name val="Times Nordic"/>
      <family val="0"/>
    </font>
    <font>
      <sz val="11"/>
      <name val="Times Nordic"/>
      <family val="0"/>
    </font>
    <font>
      <sz val="9"/>
      <name val="Arial"/>
      <family val="0"/>
    </font>
    <font>
      <sz val="9"/>
      <name val="Times New Roman"/>
      <family val="1"/>
    </font>
    <font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4" fillId="2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/>
    </xf>
    <xf numFmtId="2" fontId="3" fillId="2" borderId="5" xfId="0" applyNumberFormat="1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left"/>
    </xf>
    <xf numFmtId="2" fontId="1" fillId="2" borderId="2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/>
    </xf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3" fillId="2" borderId="0" xfId="0" applyFont="1" applyFill="1" applyBorder="1" applyAlignment="1">
      <alignment/>
    </xf>
    <xf numFmtId="0" fontId="14" fillId="2" borderId="13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14" fillId="2" borderId="1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5" fontId="7" fillId="2" borderId="19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5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Foglio1!#REF!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Foglio1!#REF!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Foglio1!#REF!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Foglio1!#REF!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Foglio1!#REF!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Foglio1!#REF!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CC"/>
        </a:solidFill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0</xdr:rowOff>
    </xdr:from>
    <xdr:to>
      <xdr:col>13</xdr:col>
      <xdr:colOff>361950</xdr:colOff>
      <xdr:row>0</xdr:row>
      <xdr:rowOff>0</xdr:rowOff>
    </xdr:to>
    <xdr:graphicFrame>
      <xdr:nvGraphicFramePr>
        <xdr:cNvPr id="1" name="Chart 6"/>
        <xdr:cNvGraphicFramePr/>
      </xdr:nvGraphicFramePr>
      <xdr:xfrm>
        <a:off x="2714625" y="0"/>
        <a:ext cx="599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46</xdr:row>
      <xdr:rowOff>0</xdr:rowOff>
    </xdr:from>
    <xdr:to>
      <xdr:col>12</xdr:col>
      <xdr:colOff>466725</xdr:colOff>
      <xdr:row>46</xdr:row>
      <xdr:rowOff>0</xdr:rowOff>
    </xdr:to>
    <xdr:graphicFrame>
      <xdr:nvGraphicFramePr>
        <xdr:cNvPr id="2" name="Chart 9"/>
        <xdr:cNvGraphicFramePr/>
      </xdr:nvGraphicFramePr>
      <xdr:xfrm>
        <a:off x="2266950" y="7562850"/>
        <a:ext cx="6029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75" zoomScaleNormal="75" workbookViewId="0" topLeftCell="A1">
      <selection activeCell="A1" sqref="A1:O46"/>
    </sheetView>
  </sheetViews>
  <sheetFormatPr defaultColWidth="9.140625" defaultRowHeight="12.75"/>
  <cols>
    <col min="1" max="1" width="6.00390625" style="0" customWidth="1"/>
    <col min="2" max="2" width="27.421875" style="0" customWidth="1"/>
    <col min="3" max="3" width="29.8515625" style="0" customWidth="1"/>
    <col min="4" max="4" width="7.00390625" style="0" customWidth="1"/>
    <col min="5" max="5" width="6.28125" style="0" bestFit="1" customWidth="1"/>
    <col min="6" max="6" width="5.421875" style="0" customWidth="1"/>
    <col min="7" max="7" width="6.28125" style="0" bestFit="1" customWidth="1"/>
    <col min="8" max="8" width="5.57421875" style="0" customWidth="1"/>
    <col min="9" max="9" width="6.28125" style="0" bestFit="1" customWidth="1"/>
    <col min="10" max="10" width="6.57421875" style="0" customWidth="1"/>
    <col min="11" max="11" width="5.57421875" style="0" customWidth="1"/>
    <col min="12" max="12" width="5.140625" style="0" customWidth="1"/>
    <col min="13" max="13" width="7.7109375" style="0" customWidth="1"/>
    <col min="14" max="14" width="6.7109375" style="0" customWidth="1"/>
    <col min="15" max="15" width="8.140625" style="50" customWidth="1"/>
    <col min="16" max="16" width="10.57421875" style="0" bestFit="1" customWidth="1"/>
  </cols>
  <sheetData>
    <row r="1" spans="1:16" ht="12.75">
      <c r="A1" s="25"/>
      <c r="K1" s="3"/>
      <c r="L1" s="3"/>
      <c r="M1" s="3"/>
      <c r="N1" s="1"/>
      <c r="O1" s="45"/>
      <c r="P1" s="2"/>
    </row>
    <row r="2" spans="1:16" ht="12.75">
      <c r="A2" s="19" t="s">
        <v>36</v>
      </c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45"/>
      <c r="P2" s="2"/>
    </row>
    <row r="3" spans="1:16" ht="12.75">
      <c r="A3" s="27" t="s">
        <v>18</v>
      </c>
      <c r="B3" s="20"/>
      <c r="C3" s="20"/>
      <c r="D3" s="58" t="s">
        <v>21</v>
      </c>
      <c r="E3" s="58"/>
      <c r="F3" s="58"/>
      <c r="G3" s="58"/>
      <c r="H3" s="58"/>
      <c r="I3" s="58"/>
      <c r="J3" s="58"/>
      <c r="K3" s="58"/>
      <c r="L3" s="58"/>
      <c r="M3" s="20"/>
      <c r="N3" s="20"/>
      <c r="O3" s="47"/>
      <c r="P3" s="2"/>
    </row>
    <row r="4" spans="2:16" ht="12.75">
      <c r="B4" s="59" t="s">
        <v>37</v>
      </c>
      <c r="C4" s="60"/>
      <c r="D4" s="24" t="s">
        <v>0</v>
      </c>
      <c r="E4" s="24" t="s">
        <v>1</v>
      </c>
      <c r="F4" s="24" t="s">
        <v>2</v>
      </c>
      <c r="G4" s="24" t="s">
        <v>3</v>
      </c>
      <c r="H4" s="24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42" t="s">
        <v>17</v>
      </c>
      <c r="P4" s="2"/>
    </row>
    <row r="5" spans="1:16" ht="12.75">
      <c r="A5" s="36">
        <v>1</v>
      </c>
      <c r="B5" s="56" t="s">
        <v>50</v>
      </c>
      <c r="C5" s="57"/>
      <c r="D5" s="24">
        <v>0</v>
      </c>
      <c r="E5" s="24">
        <v>1</v>
      </c>
      <c r="F5" s="24">
        <v>1</v>
      </c>
      <c r="G5" s="24">
        <v>3</v>
      </c>
      <c r="H5" s="24">
        <v>3</v>
      </c>
      <c r="I5" s="24">
        <v>1</v>
      </c>
      <c r="J5" s="24">
        <v>1</v>
      </c>
      <c r="K5" s="24">
        <v>0</v>
      </c>
      <c r="L5" s="24">
        <v>0</v>
      </c>
      <c r="M5" s="31">
        <f>SUM(D5:L5)</f>
        <v>10</v>
      </c>
      <c r="N5" s="24">
        <f>SUM(M41)</f>
        <v>6214</v>
      </c>
      <c r="O5" s="42">
        <f>(M5)*100/M35</f>
        <v>0.16778523489932887</v>
      </c>
      <c r="P5" s="2"/>
    </row>
    <row r="6" spans="1:16" ht="12.75">
      <c r="A6" s="36"/>
      <c r="B6" s="43"/>
      <c r="C6" s="44"/>
      <c r="D6" s="31">
        <f>SUM(D5)</f>
        <v>0</v>
      </c>
      <c r="E6" s="31">
        <f aca="true" t="shared" si="0" ref="E6:O6">SUM(E5)</f>
        <v>1</v>
      </c>
      <c r="F6" s="31">
        <f t="shared" si="0"/>
        <v>1</v>
      </c>
      <c r="G6" s="31">
        <f t="shared" si="0"/>
        <v>3</v>
      </c>
      <c r="H6" s="31">
        <f t="shared" si="0"/>
        <v>3</v>
      </c>
      <c r="I6" s="31">
        <f t="shared" si="0"/>
        <v>1</v>
      </c>
      <c r="J6" s="31">
        <f t="shared" si="0"/>
        <v>1</v>
      </c>
      <c r="K6" s="31">
        <f t="shared" si="0"/>
        <v>0</v>
      </c>
      <c r="L6" s="31">
        <f t="shared" si="0"/>
        <v>0</v>
      </c>
      <c r="M6" s="31">
        <f t="shared" si="0"/>
        <v>10</v>
      </c>
      <c r="N6" s="31">
        <f t="shared" si="0"/>
        <v>6214</v>
      </c>
      <c r="O6" s="46">
        <f t="shared" si="0"/>
        <v>0.16778523489932887</v>
      </c>
      <c r="P6" s="2"/>
    </row>
    <row r="7" spans="1:16" ht="12.75">
      <c r="A7" s="37">
        <v>2</v>
      </c>
      <c r="B7" s="56" t="s">
        <v>51</v>
      </c>
      <c r="C7" s="57"/>
      <c r="D7" s="24">
        <v>0</v>
      </c>
      <c r="E7" s="24">
        <v>1</v>
      </c>
      <c r="F7" s="24">
        <v>1</v>
      </c>
      <c r="G7" s="24">
        <v>0</v>
      </c>
      <c r="H7" s="24">
        <v>1</v>
      </c>
      <c r="I7" s="24">
        <v>0</v>
      </c>
      <c r="J7" s="24">
        <v>1</v>
      </c>
      <c r="K7" s="24">
        <v>0</v>
      </c>
      <c r="L7" s="24">
        <v>2</v>
      </c>
      <c r="M7" s="31">
        <f aca="true" t="shared" si="1" ref="M7:M33">SUM(D7:L7)</f>
        <v>6</v>
      </c>
      <c r="N7" s="24">
        <f>SUM(M41)</f>
        <v>6214</v>
      </c>
      <c r="O7" s="42">
        <f>(M7)*100/M35</f>
        <v>0.10067114093959731</v>
      </c>
      <c r="P7" s="2"/>
    </row>
    <row r="8" spans="1:16" ht="12.75">
      <c r="A8" s="37"/>
      <c r="B8" s="43"/>
      <c r="C8" s="44"/>
      <c r="D8" s="31">
        <f>SUM(D7)</f>
        <v>0</v>
      </c>
      <c r="E8" s="31">
        <f aca="true" t="shared" si="2" ref="E8:O8">SUM(E7)</f>
        <v>1</v>
      </c>
      <c r="F8" s="31">
        <f t="shared" si="2"/>
        <v>1</v>
      </c>
      <c r="G8" s="31">
        <f t="shared" si="2"/>
        <v>0</v>
      </c>
      <c r="H8" s="31">
        <f t="shared" si="2"/>
        <v>1</v>
      </c>
      <c r="I8" s="31">
        <f t="shared" si="2"/>
        <v>0</v>
      </c>
      <c r="J8" s="31">
        <f t="shared" si="2"/>
        <v>1</v>
      </c>
      <c r="K8" s="31">
        <f t="shared" si="2"/>
        <v>0</v>
      </c>
      <c r="L8" s="31">
        <f t="shared" si="2"/>
        <v>2</v>
      </c>
      <c r="M8" s="31">
        <f t="shared" si="2"/>
        <v>6</v>
      </c>
      <c r="N8" s="31">
        <f t="shared" si="2"/>
        <v>6214</v>
      </c>
      <c r="O8" s="46">
        <f t="shared" si="2"/>
        <v>0.10067114093959731</v>
      </c>
      <c r="P8" s="2"/>
    </row>
    <row r="9" spans="1:16" ht="12.75">
      <c r="A9" s="38">
        <v>3</v>
      </c>
      <c r="B9" s="56" t="s">
        <v>63</v>
      </c>
      <c r="C9" s="57"/>
      <c r="D9" s="24">
        <v>1</v>
      </c>
      <c r="E9" s="24">
        <v>2</v>
      </c>
      <c r="F9" s="24">
        <v>2</v>
      </c>
      <c r="G9" s="24">
        <v>6</v>
      </c>
      <c r="H9" s="24">
        <v>5</v>
      </c>
      <c r="I9" s="24">
        <v>3</v>
      </c>
      <c r="J9" s="24">
        <v>7</v>
      </c>
      <c r="K9" s="24">
        <v>1</v>
      </c>
      <c r="L9" s="24">
        <v>4</v>
      </c>
      <c r="M9" s="31">
        <f t="shared" si="1"/>
        <v>31</v>
      </c>
      <c r="N9" s="24">
        <f>SUM(M41)</f>
        <v>6214</v>
      </c>
      <c r="O9" s="42">
        <f>(M9)*100/M35</f>
        <v>0.5201342281879194</v>
      </c>
      <c r="P9" s="2"/>
    </row>
    <row r="10" spans="1:16" ht="12.75">
      <c r="A10" s="38">
        <v>4</v>
      </c>
      <c r="B10" s="56" t="s">
        <v>49</v>
      </c>
      <c r="C10" s="57"/>
      <c r="D10" s="24">
        <v>10</v>
      </c>
      <c r="E10" s="24">
        <v>3</v>
      </c>
      <c r="F10" s="24">
        <v>17</v>
      </c>
      <c r="G10" s="24">
        <v>14</v>
      </c>
      <c r="H10" s="24">
        <v>21</v>
      </c>
      <c r="I10" s="24">
        <v>12</v>
      </c>
      <c r="J10" s="24">
        <v>17</v>
      </c>
      <c r="K10" s="24">
        <v>17</v>
      </c>
      <c r="L10" s="24">
        <v>22</v>
      </c>
      <c r="M10" s="31">
        <f t="shared" si="1"/>
        <v>133</v>
      </c>
      <c r="N10" s="24">
        <f>SUM(M41)</f>
        <v>6214</v>
      </c>
      <c r="O10" s="42">
        <f>(M10)*100/M35</f>
        <v>2.2315436241610738</v>
      </c>
      <c r="P10" s="2"/>
    </row>
    <row r="11" spans="1:16" ht="12.75">
      <c r="A11" s="38">
        <v>5</v>
      </c>
      <c r="B11" s="56" t="s">
        <v>52</v>
      </c>
      <c r="C11" s="57"/>
      <c r="D11" s="24">
        <v>1</v>
      </c>
      <c r="E11" s="24">
        <v>0</v>
      </c>
      <c r="F11" s="24">
        <v>0</v>
      </c>
      <c r="G11" s="24">
        <v>1</v>
      </c>
      <c r="H11" s="24">
        <v>5</v>
      </c>
      <c r="I11" s="24">
        <v>1</v>
      </c>
      <c r="J11" s="24">
        <v>4</v>
      </c>
      <c r="K11" s="24">
        <v>1</v>
      </c>
      <c r="L11" s="24">
        <v>2</v>
      </c>
      <c r="M11" s="31">
        <f t="shared" si="1"/>
        <v>15</v>
      </c>
      <c r="N11" s="24">
        <f>SUM(M41)</f>
        <v>6214</v>
      </c>
      <c r="O11" s="42">
        <f>(M11)*100/M35</f>
        <v>0.2516778523489933</v>
      </c>
      <c r="P11" s="2"/>
    </row>
    <row r="12" spans="1:16" ht="12.75">
      <c r="A12" s="38">
        <v>6</v>
      </c>
      <c r="B12" s="56" t="s">
        <v>46</v>
      </c>
      <c r="C12" s="57"/>
      <c r="D12" s="24">
        <v>33</v>
      </c>
      <c r="E12" s="24">
        <v>31</v>
      </c>
      <c r="F12" s="24">
        <v>27</v>
      </c>
      <c r="G12" s="24">
        <v>35</v>
      </c>
      <c r="H12" s="24">
        <v>39</v>
      </c>
      <c r="I12" s="24">
        <v>46</v>
      </c>
      <c r="J12" s="24">
        <v>27</v>
      </c>
      <c r="K12" s="24">
        <v>38</v>
      </c>
      <c r="L12" s="24">
        <v>24</v>
      </c>
      <c r="M12" s="31">
        <f t="shared" si="1"/>
        <v>300</v>
      </c>
      <c r="N12" s="24">
        <f>SUM(M41)</f>
        <v>6214</v>
      </c>
      <c r="O12" s="42">
        <f>(M12)*100/M35</f>
        <v>5.033557046979865</v>
      </c>
      <c r="P12" s="2"/>
    </row>
    <row r="13" spans="1:16" ht="12.75">
      <c r="A13" s="38">
        <v>7</v>
      </c>
      <c r="B13" s="56" t="s">
        <v>53</v>
      </c>
      <c r="C13" s="57"/>
      <c r="D13" s="24">
        <v>1</v>
      </c>
      <c r="E13" s="24">
        <v>3</v>
      </c>
      <c r="F13" s="24">
        <v>3</v>
      </c>
      <c r="G13" s="24">
        <v>3</v>
      </c>
      <c r="H13" s="24">
        <v>4</v>
      </c>
      <c r="I13" s="24">
        <v>2</v>
      </c>
      <c r="J13" s="24">
        <v>3</v>
      </c>
      <c r="K13" s="24">
        <v>3</v>
      </c>
      <c r="L13" s="24">
        <v>2</v>
      </c>
      <c r="M13" s="31">
        <f t="shared" si="1"/>
        <v>24</v>
      </c>
      <c r="N13" s="24">
        <f>SUM(M41)</f>
        <v>6214</v>
      </c>
      <c r="O13" s="42">
        <f>(M13)*100/M35</f>
        <v>0.40268456375838924</v>
      </c>
      <c r="P13" s="2"/>
    </row>
    <row r="14" spans="1:16" ht="12.75">
      <c r="A14" s="38">
        <v>8</v>
      </c>
      <c r="B14" s="56" t="s">
        <v>54</v>
      </c>
      <c r="C14" s="57"/>
      <c r="D14" s="24">
        <v>70</v>
      </c>
      <c r="E14" s="24">
        <v>102</v>
      </c>
      <c r="F14" s="24">
        <v>97</v>
      </c>
      <c r="G14" s="24">
        <v>99</v>
      </c>
      <c r="H14" s="24">
        <v>124</v>
      </c>
      <c r="I14" s="24">
        <v>136</v>
      </c>
      <c r="J14" s="24">
        <v>83</v>
      </c>
      <c r="K14" s="24">
        <v>127</v>
      </c>
      <c r="L14" s="24">
        <v>103</v>
      </c>
      <c r="M14" s="31">
        <f t="shared" si="1"/>
        <v>941</v>
      </c>
      <c r="N14" s="24">
        <f>SUM(M41)</f>
        <v>6214</v>
      </c>
      <c r="O14" s="42">
        <f>(M14)*100/M35</f>
        <v>15.788590604026846</v>
      </c>
      <c r="P14" s="2"/>
    </row>
    <row r="15" spans="1:16" ht="12.75">
      <c r="A15" s="38">
        <v>9</v>
      </c>
      <c r="B15" s="56" t="s">
        <v>47</v>
      </c>
      <c r="C15" s="57"/>
      <c r="D15" s="24">
        <v>13</v>
      </c>
      <c r="E15" s="24">
        <v>18</v>
      </c>
      <c r="F15" s="24">
        <v>5</v>
      </c>
      <c r="G15" s="24">
        <v>10</v>
      </c>
      <c r="H15" s="24">
        <v>20</v>
      </c>
      <c r="I15" s="24">
        <v>17</v>
      </c>
      <c r="J15" s="24">
        <v>12</v>
      </c>
      <c r="K15" s="24">
        <v>24</v>
      </c>
      <c r="L15" s="24">
        <v>6</v>
      </c>
      <c r="M15" s="31">
        <f t="shared" si="1"/>
        <v>125</v>
      </c>
      <c r="N15" s="24">
        <f>SUM(M41)</f>
        <v>6214</v>
      </c>
      <c r="O15" s="42">
        <f>(M15)*100/M35</f>
        <v>2.097315436241611</v>
      </c>
      <c r="P15" s="2"/>
    </row>
    <row r="16" spans="1:16" ht="12.75">
      <c r="A16" s="38">
        <v>10</v>
      </c>
      <c r="B16" s="56" t="s">
        <v>55</v>
      </c>
      <c r="C16" s="57"/>
      <c r="D16" s="24">
        <v>3</v>
      </c>
      <c r="E16" s="24">
        <v>5</v>
      </c>
      <c r="F16" s="24">
        <v>9</v>
      </c>
      <c r="G16" s="24">
        <v>6</v>
      </c>
      <c r="H16" s="24">
        <v>4</v>
      </c>
      <c r="I16" s="24">
        <v>7</v>
      </c>
      <c r="J16" s="24">
        <v>10</v>
      </c>
      <c r="K16" s="24">
        <v>10</v>
      </c>
      <c r="L16" s="24">
        <v>5</v>
      </c>
      <c r="M16" s="31">
        <f t="shared" si="1"/>
        <v>59</v>
      </c>
      <c r="N16" s="24">
        <f>SUM(M41)</f>
        <v>6214</v>
      </c>
      <c r="O16" s="42">
        <f>(M16)*100/M35</f>
        <v>0.9899328859060402</v>
      </c>
      <c r="P16" s="2"/>
    </row>
    <row r="17" spans="1:16" ht="12.75">
      <c r="A17" s="38">
        <v>11</v>
      </c>
      <c r="B17" s="56" t="s">
        <v>56</v>
      </c>
      <c r="C17" s="57"/>
      <c r="D17" s="24">
        <v>68</v>
      </c>
      <c r="E17" s="24">
        <v>79</v>
      </c>
      <c r="F17" s="24">
        <v>96</v>
      </c>
      <c r="G17" s="24">
        <v>88</v>
      </c>
      <c r="H17" s="24">
        <v>107</v>
      </c>
      <c r="I17" s="24">
        <v>110</v>
      </c>
      <c r="J17" s="24">
        <v>88</v>
      </c>
      <c r="K17" s="24">
        <v>87</v>
      </c>
      <c r="L17" s="24">
        <v>111</v>
      </c>
      <c r="M17" s="31">
        <f t="shared" si="1"/>
        <v>834</v>
      </c>
      <c r="N17" s="24">
        <f>SUM(M41)</f>
        <v>6214</v>
      </c>
      <c r="O17" s="42">
        <f>(M17)*100/M35</f>
        <v>13.993288590604028</v>
      </c>
      <c r="P17" s="2"/>
    </row>
    <row r="18" spans="1:16" ht="12.75">
      <c r="A18" s="38">
        <v>12</v>
      </c>
      <c r="B18" s="56" t="s">
        <v>48</v>
      </c>
      <c r="C18" s="57"/>
      <c r="D18" s="24">
        <v>5</v>
      </c>
      <c r="E18" s="24">
        <v>7</v>
      </c>
      <c r="F18" s="24">
        <v>2</v>
      </c>
      <c r="G18" s="24">
        <v>4</v>
      </c>
      <c r="H18" s="24">
        <v>4</v>
      </c>
      <c r="I18" s="24">
        <v>4</v>
      </c>
      <c r="J18" s="24">
        <v>4</v>
      </c>
      <c r="K18" s="24">
        <v>3</v>
      </c>
      <c r="L18" s="24">
        <v>5</v>
      </c>
      <c r="M18" s="31">
        <f t="shared" si="1"/>
        <v>38</v>
      </c>
      <c r="N18" s="24">
        <f>SUM(M41)</f>
        <v>6214</v>
      </c>
      <c r="O18" s="42">
        <f>(M18)*100/M35</f>
        <v>0.6375838926174496</v>
      </c>
      <c r="P18" s="2"/>
    </row>
    <row r="19" spans="1:16" ht="12.75">
      <c r="A19" s="38">
        <v>13</v>
      </c>
      <c r="B19" s="56" t="s">
        <v>57</v>
      </c>
      <c r="C19" s="57"/>
      <c r="D19" s="24">
        <v>11</v>
      </c>
      <c r="E19" s="24">
        <v>15</v>
      </c>
      <c r="F19" s="24">
        <v>13</v>
      </c>
      <c r="G19" s="24">
        <v>24</v>
      </c>
      <c r="H19" s="24">
        <v>25</v>
      </c>
      <c r="I19" s="24">
        <v>31</v>
      </c>
      <c r="J19" s="24">
        <v>9</v>
      </c>
      <c r="K19" s="24">
        <v>16</v>
      </c>
      <c r="L19" s="24">
        <v>11</v>
      </c>
      <c r="M19" s="31">
        <f t="shared" si="1"/>
        <v>155</v>
      </c>
      <c r="N19" s="24">
        <f>SUM(M41)</f>
        <v>6214</v>
      </c>
      <c r="O19" s="42">
        <f>(M19)*100/M35</f>
        <v>2.6006711409395975</v>
      </c>
      <c r="P19" s="2"/>
    </row>
    <row r="20" spans="1:16" ht="12.75">
      <c r="A20" s="38">
        <v>14</v>
      </c>
      <c r="B20" s="56" t="s">
        <v>58</v>
      </c>
      <c r="C20" s="57"/>
      <c r="D20" s="24">
        <v>3</v>
      </c>
      <c r="E20" s="24">
        <v>2</v>
      </c>
      <c r="F20" s="24">
        <v>1</v>
      </c>
      <c r="G20" s="24">
        <v>1</v>
      </c>
      <c r="H20" s="24">
        <v>3</v>
      </c>
      <c r="I20" s="24">
        <v>0</v>
      </c>
      <c r="J20" s="24">
        <v>1</v>
      </c>
      <c r="K20" s="24">
        <v>1</v>
      </c>
      <c r="L20" s="24">
        <v>1</v>
      </c>
      <c r="M20" s="31">
        <f t="shared" si="1"/>
        <v>13</v>
      </c>
      <c r="N20" s="24">
        <f>SUM(M41)</f>
        <v>6214</v>
      </c>
      <c r="O20" s="42">
        <f>(M20)*100/M35</f>
        <v>0.2181208053691275</v>
      </c>
      <c r="P20" s="2"/>
    </row>
    <row r="21" spans="1:16" ht="12.75">
      <c r="A21" s="38"/>
      <c r="B21" s="43"/>
      <c r="C21" s="44"/>
      <c r="D21" s="31">
        <f>SUM(D9:D20)</f>
        <v>219</v>
      </c>
      <c r="E21" s="31">
        <f aca="true" t="shared" si="3" ref="E21:O21">SUM(E9:E20)</f>
        <v>267</v>
      </c>
      <c r="F21" s="31">
        <f t="shared" si="3"/>
        <v>272</v>
      </c>
      <c r="G21" s="31">
        <f t="shared" si="3"/>
        <v>291</v>
      </c>
      <c r="H21" s="31">
        <f t="shared" si="3"/>
        <v>361</v>
      </c>
      <c r="I21" s="31">
        <f t="shared" si="3"/>
        <v>369</v>
      </c>
      <c r="J21" s="31">
        <f t="shared" si="3"/>
        <v>265</v>
      </c>
      <c r="K21" s="31">
        <f t="shared" si="3"/>
        <v>328</v>
      </c>
      <c r="L21" s="31">
        <f t="shared" si="3"/>
        <v>296</v>
      </c>
      <c r="M21" s="31">
        <f t="shared" si="3"/>
        <v>2668</v>
      </c>
      <c r="N21" s="31">
        <f>SUM(M41)</f>
        <v>6214</v>
      </c>
      <c r="O21" s="46">
        <f t="shared" si="3"/>
        <v>44.765100671140935</v>
      </c>
      <c r="P21" s="2"/>
    </row>
    <row r="22" spans="1:16" ht="12.75">
      <c r="A22" s="39">
        <v>15</v>
      </c>
      <c r="B22" s="56" t="s">
        <v>59</v>
      </c>
      <c r="C22" s="57"/>
      <c r="D22" s="24">
        <v>0</v>
      </c>
      <c r="E22" s="24">
        <v>0</v>
      </c>
      <c r="F22" s="24">
        <v>0</v>
      </c>
      <c r="G22" s="24">
        <v>0</v>
      </c>
      <c r="H22" s="24">
        <v>1</v>
      </c>
      <c r="I22" s="24">
        <v>0</v>
      </c>
      <c r="J22" s="24">
        <v>0</v>
      </c>
      <c r="K22" s="24">
        <v>0</v>
      </c>
      <c r="L22" s="24">
        <v>0</v>
      </c>
      <c r="M22" s="31">
        <f t="shared" si="1"/>
        <v>1</v>
      </c>
      <c r="N22" s="24">
        <f>SUM(M41)</f>
        <v>6214</v>
      </c>
      <c r="O22" s="42">
        <f>(M22)*100/M35</f>
        <v>0.016778523489932886</v>
      </c>
      <c r="P22" s="2"/>
    </row>
    <row r="23" spans="1:16" ht="12.75">
      <c r="A23" s="39">
        <v>16</v>
      </c>
      <c r="B23" s="56" t="s">
        <v>43</v>
      </c>
      <c r="C23" s="57"/>
      <c r="D23" s="24">
        <v>51</v>
      </c>
      <c r="E23" s="24">
        <v>75</v>
      </c>
      <c r="F23" s="24">
        <v>84</v>
      </c>
      <c r="G23" s="24">
        <v>87</v>
      </c>
      <c r="H23" s="24">
        <v>96</v>
      </c>
      <c r="I23" s="24">
        <v>85</v>
      </c>
      <c r="J23" s="24">
        <v>79</v>
      </c>
      <c r="K23" s="24">
        <v>92</v>
      </c>
      <c r="L23" s="24">
        <v>79</v>
      </c>
      <c r="M23" s="31">
        <f t="shared" si="1"/>
        <v>728</v>
      </c>
      <c r="N23" s="24">
        <f>SUM(M41)</f>
        <v>6214</v>
      </c>
      <c r="O23" s="42">
        <f>(M23)*100/M35</f>
        <v>12.21476510067114</v>
      </c>
      <c r="P23" s="2"/>
    </row>
    <row r="24" spans="1:16" ht="12.75">
      <c r="A24" s="39">
        <v>17</v>
      </c>
      <c r="B24" s="56" t="s">
        <v>44</v>
      </c>
      <c r="C24" s="57"/>
      <c r="D24" s="24">
        <v>1</v>
      </c>
      <c r="E24" s="24">
        <v>0</v>
      </c>
      <c r="F24" s="24">
        <v>2</v>
      </c>
      <c r="G24" s="24">
        <v>1</v>
      </c>
      <c r="H24" s="24">
        <v>1</v>
      </c>
      <c r="I24" s="24">
        <v>2</v>
      </c>
      <c r="J24" s="24">
        <v>1</v>
      </c>
      <c r="K24" s="24">
        <v>1</v>
      </c>
      <c r="L24" s="24">
        <v>3</v>
      </c>
      <c r="M24" s="31">
        <f t="shared" si="1"/>
        <v>12</v>
      </c>
      <c r="N24" s="24">
        <f>SUM(M41)</f>
        <v>6214</v>
      </c>
      <c r="O24" s="42">
        <f>(M24)*100/M35</f>
        <v>0.20134228187919462</v>
      </c>
      <c r="P24" s="2"/>
    </row>
    <row r="25" spans="1:16" ht="12.75">
      <c r="A25" s="39">
        <v>18</v>
      </c>
      <c r="B25" s="56" t="s">
        <v>45</v>
      </c>
      <c r="C25" s="57"/>
      <c r="D25" s="24">
        <v>12</v>
      </c>
      <c r="E25" s="24">
        <v>5</v>
      </c>
      <c r="F25" s="24">
        <v>1</v>
      </c>
      <c r="G25" s="24">
        <v>11</v>
      </c>
      <c r="H25" s="24">
        <v>4</v>
      </c>
      <c r="I25" s="24">
        <v>6</v>
      </c>
      <c r="J25" s="24">
        <v>4</v>
      </c>
      <c r="K25" s="24">
        <v>5</v>
      </c>
      <c r="L25" s="24">
        <v>3</v>
      </c>
      <c r="M25" s="31">
        <f t="shared" si="1"/>
        <v>51</v>
      </c>
      <c r="N25" s="24">
        <f>SUM(M41)</f>
        <v>6214</v>
      </c>
      <c r="O25" s="42">
        <f>(M25)*100/M35</f>
        <v>0.8557046979865772</v>
      </c>
      <c r="P25" s="2"/>
    </row>
    <row r="26" spans="1:16" ht="12.75">
      <c r="A26" s="39">
        <v>19</v>
      </c>
      <c r="B26" s="61" t="s">
        <v>39</v>
      </c>
      <c r="C26" s="63"/>
      <c r="D26" s="24">
        <v>0</v>
      </c>
      <c r="E26" s="24">
        <v>4</v>
      </c>
      <c r="F26" s="24">
        <v>2</v>
      </c>
      <c r="G26" s="24">
        <v>3</v>
      </c>
      <c r="H26" s="24">
        <v>1</v>
      </c>
      <c r="I26" s="24">
        <v>18</v>
      </c>
      <c r="J26" s="24">
        <v>7</v>
      </c>
      <c r="K26" s="24">
        <v>4</v>
      </c>
      <c r="L26" s="24">
        <v>1</v>
      </c>
      <c r="M26" s="31">
        <f t="shared" si="1"/>
        <v>40</v>
      </c>
      <c r="N26" s="24">
        <f>SUM(M41)</f>
        <v>6214</v>
      </c>
      <c r="O26" s="42">
        <f>(M26)*100/M35</f>
        <v>0.6711409395973155</v>
      </c>
      <c r="P26" s="2"/>
    </row>
    <row r="27" spans="1:16" ht="12.75">
      <c r="A27" s="39">
        <v>20</v>
      </c>
      <c r="B27" s="61" t="s">
        <v>40</v>
      </c>
      <c r="C27" s="63"/>
      <c r="D27" s="24">
        <v>4</v>
      </c>
      <c r="E27" s="24">
        <v>0</v>
      </c>
      <c r="F27" s="24">
        <v>1</v>
      </c>
      <c r="G27" s="24">
        <v>2</v>
      </c>
      <c r="H27" s="24">
        <v>1</v>
      </c>
      <c r="I27" s="24">
        <v>5</v>
      </c>
      <c r="J27" s="24">
        <v>5</v>
      </c>
      <c r="K27" s="24">
        <v>2</v>
      </c>
      <c r="L27" s="24">
        <v>1</v>
      </c>
      <c r="M27" s="31">
        <f t="shared" si="1"/>
        <v>21</v>
      </c>
      <c r="N27" s="24">
        <f>SUM(M41)</f>
        <v>6214</v>
      </c>
      <c r="O27" s="42">
        <f>(M27)*100/M35</f>
        <v>0.3523489932885906</v>
      </c>
      <c r="P27" s="2"/>
    </row>
    <row r="28" spans="1:16" ht="12.75">
      <c r="A28" s="39">
        <v>21</v>
      </c>
      <c r="B28" s="61" t="s">
        <v>41</v>
      </c>
      <c r="C28" s="63"/>
      <c r="D28" s="24">
        <v>8</v>
      </c>
      <c r="E28" s="24">
        <v>4</v>
      </c>
      <c r="F28" s="24">
        <v>8</v>
      </c>
      <c r="G28" s="24">
        <v>6</v>
      </c>
      <c r="H28" s="24">
        <v>2</v>
      </c>
      <c r="I28" s="24">
        <v>15</v>
      </c>
      <c r="J28" s="24">
        <v>4</v>
      </c>
      <c r="K28" s="24">
        <v>10</v>
      </c>
      <c r="L28" s="24">
        <v>9</v>
      </c>
      <c r="M28" s="31">
        <f t="shared" si="1"/>
        <v>66</v>
      </c>
      <c r="N28" s="24">
        <f>SUM(M41)</f>
        <v>6214</v>
      </c>
      <c r="O28" s="42">
        <f>(M28)*100/M35</f>
        <v>1.1073825503355705</v>
      </c>
      <c r="P28" s="2"/>
    </row>
    <row r="29" spans="1:16" ht="12.75">
      <c r="A29" s="39">
        <v>22</v>
      </c>
      <c r="B29" s="61" t="s">
        <v>38</v>
      </c>
      <c r="C29" s="62"/>
      <c r="D29" s="24">
        <v>1</v>
      </c>
      <c r="E29" s="24">
        <v>0</v>
      </c>
      <c r="F29" s="24">
        <v>0</v>
      </c>
      <c r="G29" s="24">
        <v>0</v>
      </c>
      <c r="H29" s="24">
        <v>2</v>
      </c>
      <c r="I29" s="24">
        <v>1</v>
      </c>
      <c r="J29" s="24">
        <v>0</v>
      </c>
      <c r="K29" s="24">
        <v>1</v>
      </c>
      <c r="L29" s="24">
        <v>0</v>
      </c>
      <c r="M29" s="31">
        <f t="shared" si="1"/>
        <v>5</v>
      </c>
      <c r="N29" s="24">
        <f>SUM(M41)</f>
        <v>6214</v>
      </c>
      <c r="O29" s="42">
        <f>(M29)*100/M35</f>
        <v>0.08389261744966443</v>
      </c>
      <c r="P29" s="2"/>
    </row>
    <row r="30" spans="1:16" ht="12.75">
      <c r="A30" s="39">
        <v>23</v>
      </c>
      <c r="B30" s="61" t="s">
        <v>42</v>
      </c>
      <c r="C30" s="63"/>
      <c r="D30" s="24">
        <v>156</v>
      </c>
      <c r="E30" s="24">
        <v>180</v>
      </c>
      <c r="F30" s="24">
        <v>178</v>
      </c>
      <c r="G30" s="24">
        <v>174</v>
      </c>
      <c r="H30" s="24">
        <v>231</v>
      </c>
      <c r="I30" s="24">
        <v>244</v>
      </c>
      <c r="J30" s="24">
        <v>178</v>
      </c>
      <c r="K30" s="24">
        <v>224</v>
      </c>
      <c r="L30" s="24">
        <v>177</v>
      </c>
      <c r="M30" s="31">
        <f t="shared" si="1"/>
        <v>1742</v>
      </c>
      <c r="N30" s="24">
        <f>SUM(M41)</f>
        <v>6214</v>
      </c>
      <c r="O30" s="42">
        <f>(M30)*100/M35</f>
        <v>29.22818791946309</v>
      </c>
      <c r="P30" s="2"/>
    </row>
    <row r="31" spans="1:16" ht="12.75">
      <c r="A31" s="39">
        <v>24</v>
      </c>
      <c r="B31" s="61" t="s">
        <v>60</v>
      </c>
      <c r="C31" s="62"/>
      <c r="D31" s="24">
        <v>0</v>
      </c>
      <c r="E31" s="24">
        <v>1</v>
      </c>
      <c r="F31" s="24">
        <v>0</v>
      </c>
      <c r="G31" s="24">
        <v>3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31">
        <f t="shared" si="1"/>
        <v>4</v>
      </c>
      <c r="N31" s="24">
        <f>SUM(M41)</f>
        <v>6214</v>
      </c>
      <c r="O31" s="42">
        <f>(M31)*100/M35</f>
        <v>0.06711409395973154</v>
      </c>
      <c r="P31" s="2"/>
    </row>
    <row r="32" spans="1:16" ht="15.75" customHeight="1">
      <c r="A32" s="39">
        <v>25</v>
      </c>
      <c r="B32" s="61" t="s">
        <v>61</v>
      </c>
      <c r="C32" s="62"/>
      <c r="D32" s="24">
        <v>1</v>
      </c>
      <c r="E32" s="24">
        <v>1</v>
      </c>
      <c r="F32" s="24">
        <v>0</v>
      </c>
      <c r="G32" s="24">
        <v>1</v>
      </c>
      <c r="H32" s="24">
        <v>2</v>
      </c>
      <c r="I32" s="24">
        <v>0</v>
      </c>
      <c r="J32" s="24">
        <v>1</v>
      </c>
      <c r="K32" s="24">
        <v>1</v>
      </c>
      <c r="L32" s="24">
        <v>1</v>
      </c>
      <c r="M32" s="31">
        <f t="shared" si="1"/>
        <v>8</v>
      </c>
      <c r="N32" s="24">
        <f>SUM(M41)</f>
        <v>6214</v>
      </c>
      <c r="O32" s="42">
        <f>(M32)*100/M35</f>
        <v>0.1342281879194631</v>
      </c>
      <c r="P32" s="2"/>
    </row>
    <row r="33" spans="1:16" ht="15.75" customHeight="1">
      <c r="A33" s="39">
        <v>26</v>
      </c>
      <c r="B33" s="61" t="s">
        <v>62</v>
      </c>
      <c r="C33" s="63"/>
      <c r="D33" s="24">
        <v>50</v>
      </c>
      <c r="E33" s="24">
        <v>72</v>
      </c>
      <c r="F33" s="24">
        <v>73</v>
      </c>
      <c r="G33" s="24">
        <v>70</v>
      </c>
      <c r="H33" s="24">
        <v>72</v>
      </c>
      <c r="I33" s="24">
        <v>76</v>
      </c>
      <c r="J33" s="24">
        <v>55</v>
      </c>
      <c r="K33" s="24">
        <v>54</v>
      </c>
      <c r="L33" s="24">
        <v>76</v>
      </c>
      <c r="M33" s="31">
        <f t="shared" si="1"/>
        <v>598</v>
      </c>
      <c r="N33" s="24">
        <f>SUM(M41)</f>
        <v>6214</v>
      </c>
      <c r="O33" s="42">
        <f>(M33)*100/M35</f>
        <v>10.033557046979865</v>
      </c>
      <c r="P33" s="2"/>
    </row>
    <row r="34" spans="1:16" ht="15.75" customHeight="1">
      <c r="A34" s="53"/>
      <c r="B34" s="54"/>
      <c r="C34" s="52"/>
      <c r="D34" s="31">
        <f>SUM(D22:D33)</f>
        <v>284</v>
      </c>
      <c r="E34" s="31">
        <f aca="true" t="shared" si="4" ref="E34:M34">SUM(E22:E33)</f>
        <v>342</v>
      </c>
      <c r="F34" s="31">
        <f t="shared" si="4"/>
        <v>349</v>
      </c>
      <c r="G34" s="31">
        <f t="shared" si="4"/>
        <v>358</v>
      </c>
      <c r="H34" s="31">
        <f t="shared" si="4"/>
        <v>413</v>
      </c>
      <c r="I34" s="31">
        <f t="shared" si="4"/>
        <v>452</v>
      </c>
      <c r="J34" s="31">
        <f t="shared" si="4"/>
        <v>334</v>
      </c>
      <c r="K34" s="31">
        <f t="shared" si="4"/>
        <v>394</v>
      </c>
      <c r="L34" s="31">
        <f t="shared" si="4"/>
        <v>350</v>
      </c>
      <c r="M34" s="31">
        <f t="shared" si="4"/>
        <v>3276</v>
      </c>
      <c r="N34" s="31">
        <f>SUM(M41)</f>
        <v>6214</v>
      </c>
      <c r="O34" s="46">
        <f>SUM(O22:O33)</f>
        <v>54.966442953020135</v>
      </c>
      <c r="P34" s="2"/>
    </row>
    <row r="35" spans="1:16" ht="12.75">
      <c r="A35" s="25"/>
      <c r="B35" s="25"/>
      <c r="C35" s="21" t="s">
        <v>11</v>
      </c>
      <c r="D35" s="31">
        <f>SUM(D34,D21,D8,D6)</f>
        <v>503</v>
      </c>
      <c r="E35" s="31">
        <f aca="true" t="shared" si="5" ref="E35:L35">SUM(E34,E21,E8,E6)</f>
        <v>611</v>
      </c>
      <c r="F35" s="31">
        <f t="shared" si="5"/>
        <v>623</v>
      </c>
      <c r="G35" s="31">
        <f t="shared" si="5"/>
        <v>652</v>
      </c>
      <c r="H35" s="31">
        <f t="shared" si="5"/>
        <v>778</v>
      </c>
      <c r="I35" s="31">
        <f t="shared" si="5"/>
        <v>822</v>
      </c>
      <c r="J35" s="31">
        <f t="shared" si="5"/>
        <v>601</v>
      </c>
      <c r="K35" s="31">
        <f t="shared" si="5"/>
        <v>722</v>
      </c>
      <c r="L35" s="31">
        <f t="shared" si="5"/>
        <v>648</v>
      </c>
      <c r="M35" s="31">
        <f>SUM(M34,M21,M8,M6)</f>
        <v>5960</v>
      </c>
      <c r="N35" s="24">
        <f>SUM(M41)</f>
        <v>6214</v>
      </c>
      <c r="O35" s="42">
        <f>(M35)*100/M35</f>
        <v>100</v>
      </c>
      <c r="P35" s="2"/>
    </row>
    <row r="36" spans="1:16" ht="12.75">
      <c r="A36" s="25"/>
      <c r="B36" s="25"/>
      <c r="C36" s="55" t="s">
        <v>12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2"/>
    </row>
    <row r="37" spans="1:16" ht="12.75">
      <c r="A37" s="25"/>
      <c r="B37" s="25"/>
      <c r="C37" s="17" t="s">
        <v>13</v>
      </c>
      <c r="D37" s="24">
        <v>13</v>
      </c>
      <c r="E37" s="24">
        <v>12</v>
      </c>
      <c r="F37" s="24">
        <v>9</v>
      </c>
      <c r="G37" s="24">
        <v>7</v>
      </c>
      <c r="H37" s="24">
        <v>13</v>
      </c>
      <c r="I37" s="24">
        <v>11</v>
      </c>
      <c r="J37" s="24">
        <v>12</v>
      </c>
      <c r="K37" s="24">
        <v>10</v>
      </c>
      <c r="L37" s="24">
        <v>9</v>
      </c>
      <c r="M37" s="31">
        <f>SUM(D37:L37)</f>
        <v>96</v>
      </c>
      <c r="N37" s="24">
        <f>SUM(M41)</f>
        <v>6214</v>
      </c>
      <c r="O37" s="42">
        <f>(M37)*100/N37</f>
        <v>1.5448986160283231</v>
      </c>
      <c r="P37" s="2"/>
    </row>
    <row r="38" spans="1:16" ht="12.75">
      <c r="A38" s="25"/>
      <c r="B38" s="25"/>
      <c r="C38" s="17" t="s">
        <v>14</v>
      </c>
      <c r="D38" s="24">
        <v>20</v>
      </c>
      <c r="E38" s="24">
        <v>22</v>
      </c>
      <c r="F38" s="24">
        <v>12</v>
      </c>
      <c r="G38" s="24">
        <v>17</v>
      </c>
      <c r="H38" s="24">
        <v>21</v>
      </c>
      <c r="I38" s="24">
        <v>20</v>
      </c>
      <c r="J38" s="24">
        <v>19</v>
      </c>
      <c r="K38" s="24">
        <v>13</v>
      </c>
      <c r="L38" s="24">
        <v>14</v>
      </c>
      <c r="M38" s="31">
        <f>SUM(D38:L38)</f>
        <v>158</v>
      </c>
      <c r="N38" s="24">
        <f>SUM(M41)</f>
        <v>6214</v>
      </c>
      <c r="O38" s="42">
        <f>(M38)*100/N38</f>
        <v>2.5426456388799483</v>
      </c>
      <c r="P38" s="2"/>
    </row>
    <row r="39" spans="1:16" ht="12.75">
      <c r="A39" s="25"/>
      <c r="B39" s="25"/>
      <c r="C39" s="17" t="s">
        <v>15</v>
      </c>
      <c r="D39" s="24"/>
      <c r="E39" s="24"/>
      <c r="F39" s="24"/>
      <c r="G39" s="24"/>
      <c r="H39" s="24"/>
      <c r="I39" s="24"/>
      <c r="J39" s="24"/>
      <c r="K39" s="24"/>
      <c r="L39" s="24"/>
      <c r="M39" s="31">
        <f>SUM(D39:L39)</f>
        <v>0</v>
      </c>
      <c r="N39" s="24">
        <f>SUM(M41)</f>
        <v>6214</v>
      </c>
      <c r="O39" s="42">
        <f>(M39)*100/N39</f>
        <v>0</v>
      </c>
      <c r="P39" s="2"/>
    </row>
    <row r="40" spans="1:16" ht="12.75">
      <c r="A40" s="25"/>
      <c r="B40" s="1"/>
      <c r="C40" s="18" t="s">
        <v>33</v>
      </c>
      <c r="D40" s="31">
        <f aca="true" t="shared" si="6" ref="D40:L40">SUM(D37:D39)</f>
        <v>33</v>
      </c>
      <c r="E40" s="31">
        <f t="shared" si="6"/>
        <v>34</v>
      </c>
      <c r="F40" s="31">
        <f t="shared" si="6"/>
        <v>21</v>
      </c>
      <c r="G40" s="31">
        <f t="shared" si="6"/>
        <v>24</v>
      </c>
      <c r="H40" s="31">
        <f t="shared" si="6"/>
        <v>34</v>
      </c>
      <c r="I40" s="31">
        <f t="shared" si="6"/>
        <v>31</v>
      </c>
      <c r="J40" s="31">
        <f t="shared" si="6"/>
        <v>31</v>
      </c>
      <c r="K40" s="31">
        <f t="shared" si="6"/>
        <v>23</v>
      </c>
      <c r="L40" s="31">
        <f t="shared" si="6"/>
        <v>23</v>
      </c>
      <c r="M40" s="31">
        <f>SUM(D40:L40)</f>
        <v>254</v>
      </c>
      <c r="N40" s="24">
        <f>SUM(M41)</f>
        <v>6214</v>
      </c>
      <c r="O40" s="42">
        <f>(M40)*100/N40</f>
        <v>4.087544254908272</v>
      </c>
      <c r="P40" s="2"/>
    </row>
    <row r="41" spans="1:16" ht="12.75">
      <c r="A41" s="25"/>
      <c r="B41" s="1"/>
      <c r="C41" s="18" t="s">
        <v>16</v>
      </c>
      <c r="D41" s="31">
        <f>SUM(D40+D35)</f>
        <v>536</v>
      </c>
      <c r="E41" s="31">
        <f aca="true" t="shared" si="7" ref="E41:M41">SUM(E40+E35)</f>
        <v>645</v>
      </c>
      <c r="F41" s="31">
        <f t="shared" si="7"/>
        <v>644</v>
      </c>
      <c r="G41" s="31">
        <f t="shared" si="7"/>
        <v>676</v>
      </c>
      <c r="H41" s="31">
        <f t="shared" si="7"/>
        <v>812</v>
      </c>
      <c r="I41" s="31">
        <f t="shared" si="7"/>
        <v>853</v>
      </c>
      <c r="J41" s="31">
        <f t="shared" si="7"/>
        <v>632</v>
      </c>
      <c r="K41" s="31">
        <f t="shared" si="7"/>
        <v>745</v>
      </c>
      <c r="L41" s="31">
        <f t="shared" si="7"/>
        <v>671</v>
      </c>
      <c r="M41" s="31">
        <f t="shared" si="7"/>
        <v>6214</v>
      </c>
      <c r="N41" s="24">
        <f>SUM(M41)</f>
        <v>6214</v>
      </c>
      <c r="O41" s="42">
        <f>(M41)*100/N41</f>
        <v>100</v>
      </c>
      <c r="P41" s="2"/>
    </row>
    <row r="42" spans="1:16" ht="12.75">
      <c r="A42" s="25"/>
      <c r="B42" s="25"/>
      <c r="C42" s="23" t="s">
        <v>19</v>
      </c>
      <c r="D42" s="24">
        <v>703</v>
      </c>
      <c r="E42" s="24">
        <v>766</v>
      </c>
      <c r="F42" s="24">
        <v>802</v>
      </c>
      <c r="G42" s="24">
        <v>803</v>
      </c>
      <c r="H42" s="24">
        <v>982</v>
      </c>
      <c r="I42" s="24">
        <v>970</v>
      </c>
      <c r="J42" s="24">
        <v>790</v>
      </c>
      <c r="K42" s="24">
        <v>906</v>
      </c>
      <c r="L42" s="24">
        <v>808</v>
      </c>
      <c r="M42" s="24">
        <f>SUM(D42:L42)</f>
        <v>7530</v>
      </c>
      <c r="N42" s="30"/>
      <c r="O42" s="48"/>
      <c r="P42" s="2"/>
    </row>
    <row r="43" spans="1:16" ht="12.75">
      <c r="A43" s="25"/>
      <c r="B43" s="26"/>
      <c r="C43" s="22" t="s">
        <v>32</v>
      </c>
      <c r="D43" s="22">
        <f>SUM(Foglio2!D61)</f>
        <v>536</v>
      </c>
      <c r="E43" s="22">
        <f>SUM(Foglio2!D62)</f>
        <v>645</v>
      </c>
      <c r="F43" s="22">
        <f>SUM(Foglio2!D63)</f>
        <v>644</v>
      </c>
      <c r="G43" s="22">
        <f>SUM(Foglio2!D64)</f>
        <v>676</v>
      </c>
      <c r="H43" s="22">
        <f>SUM(Foglio2!D65)</f>
        <v>812</v>
      </c>
      <c r="I43" s="22">
        <f>SUM(Foglio2!D66)</f>
        <v>853</v>
      </c>
      <c r="J43" s="22">
        <f>SUM(Foglio2!D67)</f>
        <v>632</v>
      </c>
      <c r="K43" s="22">
        <f>SUM(Foglio2!D68)</f>
        <v>745</v>
      </c>
      <c r="L43" s="22">
        <f>SUM(Foglio2!D69)</f>
        <v>671</v>
      </c>
      <c r="M43" s="22">
        <f>SUM(Foglio2!D70)</f>
        <v>6214</v>
      </c>
      <c r="N43" s="30"/>
      <c r="O43" s="48"/>
      <c r="P43" s="2"/>
    </row>
    <row r="44" spans="1:16" ht="12.75">
      <c r="A44" s="25"/>
      <c r="B44" s="25"/>
      <c r="C44" s="40" t="s">
        <v>34</v>
      </c>
      <c r="D44" s="41">
        <f>SUM(D43-D41)</f>
        <v>0</v>
      </c>
      <c r="E44" s="41">
        <f aca="true" t="shared" si="8" ref="E44:M44">SUM(E43-E41)</f>
        <v>0</v>
      </c>
      <c r="F44" s="41">
        <f t="shared" si="8"/>
        <v>0</v>
      </c>
      <c r="G44" s="41">
        <f t="shared" si="8"/>
        <v>0</v>
      </c>
      <c r="H44" s="41">
        <f t="shared" si="8"/>
        <v>0</v>
      </c>
      <c r="I44" s="41">
        <f t="shared" si="8"/>
        <v>0</v>
      </c>
      <c r="J44" s="41">
        <f t="shared" si="8"/>
        <v>0</v>
      </c>
      <c r="K44" s="41">
        <f t="shared" si="8"/>
        <v>0</v>
      </c>
      <c r="L44" s="41">
        <f t="shared" si="8"/>
        <v>0</v>
      </c>
      <c r="M44" s="41">
        <f t="shared" si="8"/>
        <v>0</v>
      </c>
      <c r="N44" s="30"/>
      <c r="O44" s="48"/>
      <c r="P44" s="2"/>
    </row>
    <row r="45" spans="1:16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49"/>
      <c r="P45" s="2"/>
    </row>
    <row r="46" spans="1:16" ht="12.75">
      <c r="A46" s="25"/>
      <c r="B46" s="25"/>
      <c r="C46" s="34" t="s">
        <v>67</v>
      </c>
      <c r="D46" s="35" t="s">
        <v>68</v>
      </c>
      <c r="E46" s="35">
        <f>SUM(Foglio2!B70)</f>
        <v>3122</v>
      </c>
      <c r="F46" s="35" t="s">
        <v>69</v>
      </c>
      <c r="G46" s="35">
        <f>SUM(Foglio2!C70)</f>
        <v>3092</v>
      </c>
      <c r="H46" s="35" t="s">
        <v>70</v>
      </c>
      <c r="I46" s="35">
        <f>SUM(E46+G46)</f>
        <v>6214</v>
      </c>
      <c r="J46" s="34"/>
      <c r="K46" s="20"/>
      <c r="L46" s="20"/>
      <c r="M46" s="20"/>
      <c r="N46" s="20"/>
      <c r="O46" s="49"/>
      <c r="P46" s="2"/>
    </row>
    <row r="47" spans="1:14" ht="12.75">
      <c r="A47" s="28"/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3:14" ht="12.75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3:14" ht="12.75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</sheetData>
  <mergeCells count="29">
    <mergeCell ref="B32:C32"/>
    <mergeCell ref="B33:C33"/>
    <mergeCell ref="B28:C28"/>
    <mergeCell ref="B29:C29"/>
    <mergeCell ref="B30:C30"/>
    <mergeCell ref="B31:C31"/>
    <mergeCell ref="B24:C24"/>
    <mergeCell ref="B25:C25"/>
    <mergeCell ref="B26:C26"/>
    <mergeCell ref="B27:C27"/>
    <mergeCell ref="B19:C19"/>
    <mergeCell ref="B20:C20"/>
    <mergeCell ref="B22:C22"/>
    <mergeCell ref="B23:C23"/>
    <mergeCell ref="B15:C15"/>
    <mergeCell ref="B16:C16"/>
    <mergeCell ref="B17:C17"/>
    <mergeCell ref="B18:C18"/>
    <mergeCell ref="B4:C4"/>
    <mergeCell ref="B5:C5"/>
    <mergeCell ref="B7:C7"/>
    <mergeCell ref="B9:C9"/>
    <mergeCell ref="C36:O36"/>
    <mergeCell ref="B14:C14"/>
    <mergeCell ref="D3:L3"/>
    <mergeCell ref="B10:C10"/>
    <mergeCell ref="B11:C11"/>
    <mergeCell ref="B12:C12"/>
    <mergeCell ref="B13:C13"/>
  </mergeCells>
  <printOptions horizontalCentered="1"/>
  <pageMargins left="0.3937007874015748" right="0.3937007874015748" top="0.3937007874015748" bottom="0.3937007874015748" header="0.5118110236220472" footer="0.5118110236220472"/>
  <pageSetup horizontalDpi="180" verticalDpi="180" orientation="landscape" paperSize="9" r:id="rId2"/>
  <headerFooter alignWithMargins="0">
    <oddHeader>&amp;L     COMUNE DI BITETTO
   &amp;"Times New Roman,Regular"&amp;8Medaglia d'Oro al Merito Civile&amp;C&amp;"Times New Roman,Regular"ELEZIONI DEL 13.5.2001&amp;R&amp;"Times New Roman,Regular"PROSPETTO RISULTATI</oddHeader>
    <oddFooter>&amp;C&amp;P&amp;RIL RESPONSABILE UDE
&amp;8Giorgio Gatti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workbookViewId="0" topLeftCell="A55">
      <selection activeCell="O61" sqref="O61:Q64"/>
    </sheetView>
  </sheetViews>
  <sheetFormatPr defaultColWidth="9.140625" defaultRowHeight="12.75"/>
  <cols>
    <col min="1" max="2" width="5.140625" style="0" customWidth="1"/>
    <col min="3" max="3" width="5.421875" style="0" customWidth="1"/>
    <col min="4" max="4" width="4.8515625" style="0" customWidth="1"/>
    <col min="5" max="5" width="5.8515625" style="0" customWidth="1"/>
    <col min="6" max="12" width="5.28125" style="0" customWidth="1"/>
    <col min="13" max="14" width="3.7109375" style="0" customWidth="1"/>
  </cols>
  <sheetData>
    <row r="1" spans="1:12" ht="13.5" thickBot="1">
      <c r="A1" s="73">
        <v>38816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65" t="s">
        <v>30</v>
      </c>
      <c r="B2" s="66"/>
      <c r="C2" s="66"/>
      <c r="D2" s="66"/>
      <c r="E2" s="66"/>
      <c r="F2" s="67"/>
      <c r="G2" s="65" t="s">
        <v>64</v>
      </c>
      <c r="H2" s="66"/>
      <c r="I2" s="66"/>
      <c r="J2" s="66"/>
      <c r="K2" s="66"/>
      <c r="L2" s="67"/>
    </row>
    <row r="3" spans="1:12" ht="12.75">
      <c r="A3" s="6" t="s">
        <v>31</v>
      </c>
      <c r="B3" s="64" t="s">
        <v>22</v>
      </c>
      <c r="C3" s="64"/>
      <c r="D3" s="64"/>
      <c r="E3" s="7" t="s">
        <v>23</v>
      </c>
      <c r="F3" s="8" t="s">
        <v>17</v>
      </c>
      <c r="G3" s="6" t="s">
        <v>31</v>
      </c>
      <c r="H3" s="64" t="s">
        <v>22</v>
      </c>
      <c r="I3" s="64"/>
      <c r="J3" s="64"/>
      <c r="K3" s="7" t="s">
        <v>23</v>
      </c>
      <c r="L3" s="8" t="s">
        <v>17</v>
      </c>
    </row>
    <row r="4" spans="1:12" ht="12.75">
      <c r="A4" s="6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8"/>
      <c r="G4" s="6" t="s">
        <v>24</v>
      </c>
      <c r="H4" s="7" t="s">
        <v>25</v>
      </c>
      <c r="I4" s="7" t="s">
        <v>26</v>
      </c>
      <c r="J4" s="7" t="s">
        <v>27</v>
      </c>
      <c r="K4" s="7" t="s">
        <v>28</v>
      </c>
      <c r="L4" s="8"/>
    </row>
    <row r="5" spans="1:12" ht="12.75">
      <c r="A5" s="6" t="s">
        <v>0</v>
      </c>
      <c r="B5" s="7">
        <v>60</v>
      </c>
      <c r="C5" s="7">
        <v>37</v>
      </c>
      <c r="D5" s="7">
        <f aca="true" t="shared" si="0" ref="D5:D13">SUM(B5:C5)</f>
        <v>97</v>
      </c>
      <c r="E5" s="7">
        <v>703</v>
      </c>
      <c r="F5" s="32">
        <f aca="true" t="shared" si="1" ref="F5:F14">SUM(D5/E5)*100</f>
        <v>13.79800853485064</v>
      </c>
      <c r="G5" s="6" t="s">
        <v>0</v>
      </c>
      <c r="H5" s="7">
        <v>64</v>
      </c>
      <c r="I5" s="7">
        <v>41</v>
      </c>
      <c r="J5" s="7">
        <f aca="true" t="shared" si="2" ref="J5:J13">SUM(H5:I5)</f>
        <v>105</v>
      </c>
      <c r="K5" s="7">
        <v>802</v>
      </c>
      <c r="L5" s="8">
        <f aca="true" t="shared" si="3" ref="L5:L14">SUM(J5/K5)*100</f>
        <v>13.092269326683292</v>
      </c>
    </row>
    <row r="6" spans="1:12" ht="12.75">
      <c r="A6" s="6" t="s">
        <v>1</v>
      </c>
      <c r="B6" s="7">
        <v>47</v>
      </c>
      <c r="C6" s="7">
        <v>46</v>
      </c>
      <c r="D6" s="7">
        <f t="shared" si="0"/>
        <v>93</v>
      </c>
      <c r="E6" s="7">
        <v>766</v>
      </c>
      <c r="F6" s="8">
        <f t="shared" si="1"/>
        <v>12.140992167101828</v>
      </c>
      <c r="G6" s="6" t="s">
        <v>1</v>
      </c>
      <c r="H6" s="7">
        <v>55</v>
      </c>
      <c r="I6" s="7">
        <v>52</v>
      </c>
      <c r="J6" s="7">
        <f t="shared" si="2"/>
        <v>107</v>
      </c>
      <c r="K6" s="7">
        <v>869</v>
      </c>
      <c r="L6" s="8">
        <f t="shared" si="3"/>
        <v>12.31300345224396</v>
      </c>
    </row>
    <row r="7" spans="1:12" ht="12.75">
      <c r="A7" s="6" t="s">
        <v>2</v>
      </c>
      <c r="B7" s="7">
        <v>46</v>
      </c>
      <c r="C7" s="7">
        <v>36</v>
      </c>
      <c r="D7" s="7">
        <f t="shared" si="0"/>
        <v>82</v>
      </c>
      <c r="E7" s="7">
        <v>802</v>
      </c>
      <c r="F7" s="8">
        <f t="shared" si="1"/>
        <v>10.224438902743142</v>
      </c>
      <c r="G7" s="6" t="s">
        <v>2</v>
      </c>
      <c r="H7" s="7">
        <v>53</v>
      </c>
      <c r="I7" s="7">
        <v>39</v>
      </c>
      <c r="J7" s="7">
        <f t="shared" si="2"/>
        <v>92</v>
      </c>
      <c r="K7" s="7">
        <v>886</v>
      </c>
      <c r="L7" s="8">
        <f t="shared" si="3"/>
        <v>10.383747178329571</v>
      </c>
    </row>
    <row r="8" spans="1:12" ht="12.75">
      <c r="A8" s="6" t="s">
        <v>3</v>
      </c>
      <c r="B8" s="7">
        <v>62</v>
      </c>
      <c r="C8" s="7">
        <v>54</v>
      </c>
      <c r="D8" s="7">
        <f t="shared" si="0"/>
        <v>116</v>
      </c>
      <c r="E8" s="7">
        <v>803</v>
      </c>
      <c r="F8" s="8">
        <f t="shared" si="1"/>
        <v>14.44582814445828</v>
      </c>
      <c r="G8" s="6" t="s">
        <v>3</v>
      </c>
      <c r="H8" s="7">
        <v>65</v>
      </c>
      <c r="I8" s="7">
        <v>58</v>
      </c>
      <c r="J8" s="7">
        <f t="shared" si="2"/>
        <v>123</v>
      </c>
      <c r="K8" s="7">
        <v>900</v>
      </c>
      <c r="L8" s="8">
        <f t="shared" si="3"/>
        <v>13.666666666666666</v>
      </c>
    </row>
    <row r="9" spans="1:12" ht="12.75">
      <c r="A9" s="6" t="s">
        <v>4</v>
      </c>
      <c r="B9" s="7">
        <v>78</v>
      </c>
      <c r="C9" s="7">
        <v>67</v>
      </c>
      <c r="D9" s="7">
        <f t="shared" si="0"/>
        <v>145</v>
      </c>
      <c r="E9" s="7">
        <v>982</v>
      </c>
      <c r="F9" s="8">
        <f t="shared" si="1"/>
        <v>14.765784114052954</v>
      </c>
      <c r="G9" s="6" t="s">
        <v>4</v>
      </c>
      <c r="H9" s="7">
        <v>79</v>
      </c>
      <c r="I9" s="7">
        <v>70</v>
      </c>
      <c r="J9" s="7">
        <f t="shared" si="2"/>
        <v>149</v>
      </c>
      <c r="K9" s="7">
        <v>1080</v>
      </c>
      <c r="L9" s="32">
        <f t="shared" si="3"/>
        <v>13.796296296296296</v>
      </c>
    </row>
    <row r="10" spans="1:12" ht="12.75">
      <c r="A10" s="6" t="s">
        <v>5</v>
      </c>
      <c r="B10" s="7">
        <v>69</v>
      </c>
      <c r="C10" s="7">
        <v>49</v>
      </c>
      <c r="D10" s="7">
        <f t="shared" si="0"/>
        <v>118</v>
      </c>
      <c r="E10" s="7">
        <v>970</v>
      </c>
      <c r="F10" s="8">
        <f t="shared" si="1"/>
        <v>12.164948453608247</v>
      </c>
      <c r="G10" s="6" t="s">
        <v>5</v>
      </c>
      <c r="H10" s="7">
        <v>76</v>
      </c>
      <c r="I10" s="7">
        <v>53</v>
      </c>
      <c r="J10" s="7">
        <f t="shared" si="2"/>
        <v>129</v>
      </c>
      <c r="K10" s="7">
        <v>1085</v>
      </c>
      <c r="L10" s="32">
        <f t="shared" si="3"/>
        <v>11.889400921658986</v>
      </c>
    </row>
    <row r="11" spans="1:12" ht="12.75">
      <c r="A11" s="6" t="s">
        <v>6</v>
      </c>
      <c r="B11" s="7">
        <v>58</v>
      </c>
      <c r="C11" s="7">
        <v>43</v>
      </c>
      <c r="D11" s="7">
        <f t="shared" si="0"/>
        <v>101</v>
      </c>
      <c r="E11" s="7">
        <v>790</v>
      </c>
      <c r="F11" s="8">
        <f t="shared" si="1"/>
        <v>12.784810126582277</v>
      </c>
      <c r="G11" s="6" t="s">
        <v>6</v>
      </c>
      <c r="H11" s="7">
        <v>62</v>
      </c>
      <c r="I11" s="7">
        <v>47</v>
      </c>
      <c r="J11" s="7">
        <f t="shared" si="2"/>
        <v>109</v>
      </c>
      <c r="K11" s="7">
        <v>871</v>
      </c>
      <c r="L11" s="8">
        <f t="shared" si="3"/>
        <v>12.51435132032147</v>
      </c>
    </row>
    <row r="12" spans="1:12" ht="12.75">
      <c r="A12" s="6" t="s">
        <v>7</v>
      </c>
      <c r="B12" s="7">
        <v>83</v>
      </c>
      <c r="C12" s="7">
        <v>53</v>
      </c>
      <c r="D12" s="7">
        <f t="shared" si="0"/>
        <v>136</v>
      </c>
      <c r="E12" s="7">
        <v>906</v>
      </c>
      <c r="F12" s="8">
        <f t="shared" si="1"/>
        <v>15.011037527593817</v>
      </c>
      <c r="G12" s="6" t="s">
        <v>7</v>
      </c>
      <c r="H12" s="7">
        <v>93</v>
      </c>
      <c r="I12" s="7">
        <v>58</v>
      </c>
      <c r="J12" s="7">
        <f t="shared" si="2"/>
        <v>151</v>
      </c>
      <c r="K12" s="7">
        <v>1026</v>
      </c>
      <c r="L12" s="8">
        <f t="shared" si="3"/>
        <v>14.717348927875243</v>
      </c>
    </row>
    <row r="13" spans="1:12" ht="12.75">
      <c r="A13" s="6" t="s">
        <v>8</v>
      </c>
      <c r="B13" s="7">
        <v>53</v>
      </c>
      <c r="C13" s="7">
        <v>53</v>
      </c>
      <c r="D13" s="7">
        <f t="shared" si="0"/>
        <v>106</v>
      </c>
      <c r="E13" s="7">
        <v>808</v>
      </c>
      <c r="F13" s="8">
        <f t="shared" si="1"/>
        <v>13.118811881188119</v>
      </c>
      <c r="G13" s="6" t="s">
        <v>8</v>
      </c>
      <c r="H13" s="7">
        <v>59</v>
      </c>
      <c r="I13" s="7">
        <v>56</v>
      </c>
      <c r="J13" s="7">
        <f t="shared" si="2"/>
        <v>115</v>
      </c>
      <c r="K13" s="7">
        <v>918</v>
      </c>
      <c r="L13" s="8">
        <f t="shared" si="3"/>
        <v>12.527233115468409</v>
      </c>
    </row>
    <row r="14" spans="1:12" ht="12.75">
      <c r="A14" s="6" t="s">
        <v>20</v>
      </c>
      <c r="B14" s="7">
        <f>SUM(B5:B13)</f>
        <v>556</v>
      </c>
      <c r="C14" s="7">
        <f>SUM(C5:C13)</f>
        <v>438</v>
      </c>
      <c r="D14" s="7">
        <f>SUM(D5:D13)</f>
        <v>994</v>
      </c>
      <c r="E14" s="7">
        <f>SUM(E5:E13)</f>
        <v>7530</v>
      </c>
      <c r="F14" s="32">
        <f t="shared" si="1"/>
        <v>13.200531208499337</v>
      </c>
      <c r="G14" s="6" t="s">
        <v>20</v>
      </c>
      <c r="H14" s="7">
        <f>SUM(H5:H13)</f>
        <v>606</v>
      </c>
      <c r="I14" s="7">
        <f>SUM(I5:I13)</f>
        <v>474</v>
      </c>
      <c r="J14" s="7">
        <f>SUM(J5:J13)</f>
        <v>1080</v>
      </c>
      <c r="K14" s="7">
        <f>SUM(K5:K13)</f>
        <v>8437</v>
      </c>
      <c r="L14" s="32">
        <f t="shared" si="3"/>
        <v>12.800758563470428</v>
      </c>
    </row>
    <row r="15" spans="1:12" ht="12.75">
      <c r="A15" s="6" t="s">
        <v>29</v>
      </c>
      <c r="B15" s="7">
        <v>3677</v>
      </c>
      <c r="C15" s="7">
        <v>3853</v>
      </c>
      <c r="D15" s="7">
        <f>SUM(B15:C15)</f>
        <v>7530</v>
      </c>
      <c r="E15" s="7"/>
      <c r="F15" s="8"/>
      <c r="G15" s="6" t="s">
        <v>29</v>
      </c>
      <c r="H15" s="7">
        <v>4123</v>
      </c>
      <c r="I15" s="7">
        <v>4314</v>
      </c>
      <c r="J15" s="7">
        <f>SUM(H15:I15)</f>
        <v>8437</v>
      </c>
      <c r="K15" s="7"/>
      <c r="L15" s="8"/>
    </row>
    <row r="16" spans="1:12" ht="13.5" thickBot="1">
      <c r="A16" s="9" t="s">
        <v>17</v>
      </c>
      <c r="B16" s="10">
        <f>SUM(B14/B15)*100</f>
        <v>15.121022572749524</v>
      </c>
      <c r="C16" s="10">
        <f>SUM(C14/C15)*100</f>
        <v>11.367765377627823</v>
      </c>
      <c r="D16" s="33">
        <f>SUM(D14/D15)*100</f>
        <v>13.200531208499337</v>
      </c>
      <c r="E16" s="10"/>
      <c r="F16" s="11"/>
      <c r="G16" s="9" t="s">
        <v>17</v>
      </c>
      <c r="H16" s="10">
        <f>SUM(H14/H15)*100</f>
        <v>14.698035411108416</v>
      </c>
      <c r="I16" s="10">
        <f>SUM(I14/I15)*100</f>
        <v>10.987482614742698</v>
      </c>
      <c r="J16" s="33">
        <f>SUM(J14/J15)*100</f>
        <v>12.800758563470428</v>
      </c>
      <c r="K16" s="10"/>
      <c r="L16" s="11"/>
    </row>
    <row r="17" spans="1:12" ht="13.5" thickBot="1">
      <c r="A17" s="70" t="s">
        <v>35</v>
      </c>
      <c r="B17" s="71"/>
      <c r="C17" s="71"/>
      <c r="D17" s="71"/>
      <c r="E17" s="71"/>
      <c r="F17" s="72"/>
      <c r="G17" s="70" t="s">
        <v>35</v>
      </c>
      <c r="H17" s="71"/>
      <c r="I17" s="71"/>
      <c r="J17" s="71"/>
      <c r="K17" s="71"/>
      <c r="L17" s="72"/>
    </row>
    <row r="18" spans="1:12" ht="12.75">
      <c r="A18" s="65" t="s">
        <v>30</v>
      </c>
      <c r="B18" s="66"/>
      <c r="C18" s="66"/>
      <c r="D18" s="66"/>
      <c r="E18" s="66"/>
      <c r="F18" s="67"/>
      <c r="G18" s="65" t="s">
        <v>64</v>
      </c>
      <c r="H18" s="66"/>
      <c r="I18" s="66"/>
      <c r="J18" s="66"/>
      <c r="K18" s="66"/>
      <c r="L18" s="67"/>
    </row>
    <row r="19" spans="1:12" ht="12.75">
      <c r="A19" s="6" t="s">
        <v>31</v>
      </c>
      <c r="B19" s="64" t="s">
        <v>22</v>
      </c>
      <c r="C19" s="64"/>
      <c r="D19" s="64"/>
      <c r="E19" s="7" t="s">
        <v>23</v>
      </c>
      <c r="F19" s="8" t="s">
        <v>17</v>
      </c>
      <c r="G19" s="6" t="s">
        <v>31</v>
      </c>
      <c r="H19" s="64" t="s">
        <v>22</v>
      </c>
      <c r="I19" s="64"/>
      <c r="J19" s="64"/>
      <c r="K19" s="7" t="s">
        <v>23</v>
      </c>
      <c r="L19" s="8" t="s">
        <v>17</v>
      </c>
    </row>
    <row r="20" spans="1:12" ht="12.75">
      <c r="A20" s="6" t="s">
        <v>24</v>
      </c>
      <c r="B20" s="7" t="s">
        <v>25</v>
      </c>
      <c r="C20" s="7" t="s">
        <v>26</v>
      </c>
      <c r="D20" s="7" t="s">
        <v>27</v>
      </c>
      <c r="E20" s="7" t="s">
        <v>28</v>
      </c>
      <c r="F20" s="8"/>
      <c r="G20" s="6" t="s">
        <v>24</v>
      </c>
      <c r="H20" s="7" t="s">
        <v>25</v>
      </c>
      <c r="I20" s="7" t="s">
        <v>26</v>
      </c>
      <c r="J20" s="7" t="s">
        <v>27</v>
      </c>
      <c r="K20" s="7" t="s">
        <v>28</v>
      </c>
      <c r="L20" s="8"/>
    </row>
    <row r="21" spans="1:12" ht="12.75">
      <c r="A21" s="6" t="s">
        <v>0</v>
      </c>
      <c r="B21" s="7">
        <v>143</v>
      </c>
      <c r="C21" s="7">
        <v>110</v>
      </c>
      <c r="D21" s="7">
        <f aca="true" t="shared" si="4" ref="D21:D29">SUM(B21:C21)</f>
        <v>253</v>
      </c>
      <c r="E21" s="7">
        <v>703</v>
      </c>
      <c r="F21" s="8">
        <f aca="true" t="shared" si="5" ref="F21:F30">SUM(D21/E21)*100</f>
        <v>35.98862019914652</v>
      </c>
      <c r="G21" s="6" t="s">
        <v>0</v>
      </c>
      <c r="H21" s="7">
        <v>162</v>
      </c>
      <c r="I21" s="7">
        <v>129</v>
      </c>
      <c r="J21" s="7">
        <f aca="true" t="shared" si="6" ref="J21:J29">SUM(H21:I21)</f>
        <v>291</v>
      </c>
      <c r="K21" s="7">
        <v>802</v>
      </c>
      <c r="L21" s="8">
        <f aca="true" t="shared" si="7" ref="L21:L30">SUM(J21/K21)*100</f>
        <v>36.28428927680798</v>
      </c>
    </row>
    <row r="22" spans="1:12" ht="12.75">
      <c r="A22" s="6" t="s">
        <v>1</v>
      </c>
      <c r="B22" s="7">
        <v>152</v>
      </c>
      <c r="C22" s="7">
        <v>132</v>
      </c>
      <c r="D22" s="7">
        <f t="shared" si="4"/>
        <v>284</v>
      </c>
      <c r="E22" s="7">
        <v>766</v>
      </c>
      <c r="F22" s="8">
        <f t="shared" si="5"/>
        <v>37.0757180156658</v>
      </c>
      <c r="G22" s="6" t="s">
        <v>1</v>
      </c>
      <c r="H22" s="7">
        <v>175</v>
      </c>
      <c r="I22" s="7">
        <v>160</v>
      </c>
      <c r="J22" s="7">
        <f t="shared" si="6"/>
        <v>335</v>
      </c>
      <c r="K22" s="7">
        <v>869</v>
      </c>
      <c r="L22" s="8">
        <f t="shared" si="7"/>
        <v>38.550057537399304</v>
      </c>
    </row>
    <row r="23" spans="1:12" ht="12.75">
      <c r="A23" s="6" t="s">
        <v>2</v>
      </c>
      <c r="B23" s="7">
        <v>162</v>
      </c>
      <c r="C23" s="7">
        <v>130</v>
      </c>
      <c r="D23" s="7">
        <f t="shared" si="4"/>
        <v>292</v>
      </c>
      <c r="E23" s="7">
        <v>802</v>
      </c>
      <c r="F23" s="8">
        <f t="shared" si="5"/>
        <v>36.408977556109726</v>
      </c>
      <c r="G23" s="6" t="s">
        <v>2</v>
      </c>
      <c r="H23" s="7">
        <v>184</v>
      </c>
      <c r="I23" s="7">
        <v>146</v>
      </c>
      <c r="J23" s="7">
        <f t="shared" si="6"/>
        <v>330</v>
      </c>
      <c r="K23" s="7">
        <v>886</v>
      </c>
      <c r="L23" s="8">
        <f t="shared" si="7"/>
        <v>37.24604966139955</v>
      </c>
    </row>
    <row r="24" spans="1:12" ht="12.75">
      <c r="A24" s="6" t="s">
        <v>3</v>
      </c>
      <c r="B24" s="7">
        <v>169</v>
      </c>
      <c r="C24" s="7">
        <v>152</v>
      </c>
      <c r="D24" s="7">
        <f t="shared" si="4"/>
        <v>321</v>
      </c>
      <c r="E24" s="7">
        <v>803</v>
      </c>
      <c r="F24" s="8">
        <f t="shared" si="5"/>
        <v>39.97509339975093</v>
      </c>
      <c r="G24" s="6" t="s">
        <v>3</v>
      </c>
      <c r="H24" s="7">
        <v>196</v>
      </c>
      <c r="I24" s="7">
        <v>176</v>
      </c>
      <c r="J24" s="7">
        <f t="shared" si="6"/>
        <v>372</v>
      </c>
      <c r="K24" s="7">
        <v>900</v>
      </c>
      <c r="L24" s="8">
        <f t="shared" si="7"/>
        <v>41.333333333333336</v>
      </c>
    </row>
    <row r="25" spans="1:12" ht="12.75">
      <c r="A25" s="6" t="s">
        <v>4</v>
      </c>
      <c r="B25" s="7">
        <v>237</v>
      </c>
      <c r="C25" s="7">
        <v>223</v>
      </c>
      <c r="D25" s="7">
        <f t="shared" si="4"/>
        <v>460</v>
      </c>
      <c r="E25" s="7">
        <v>982</v>
      </c>
      <c r="F25" s="8">
        <f t="shared" si="5"/>
        <v>46.84317718940937</v>
      </c>
      <c r="G25" s="6" t="s">
        <v>4</v>
      </c>
      <c r="H25" s="7">
        <v>253</v>
      </c>
      <c r="I25" s="7">
        <v>243</v>
      </c>
      <c r="J25" s="7">
        <f t="shared" si="6"/>
        <v>496</v>
      </c>
      <c r="K25" s="7">
        <v>1080</v>
      </c>
      <c r="L25" s="8">
        <f t="shared" si="7"/>
        <v>45.925925925925924</v>
      </c>
    </row>
    <row r="26" spans="1:12" ht="12.75">
      <c r="A26" s="6" t="s">
        <v>5</v>
      </c>
      <c r="B26" s="7">
        <v>237</v>
      </c>
      <c r="C26" s="7">
        <v>196</v>
      </c>
      <c r="D26" s="7">
        <f t="shared" si="4"/>
        <v>433</v>
      </c>
      <c r="E26" s="7">
        <v>970</v>
      </c>
      <c r="F26" s="8">
        <f t="shared" si="5"/>
        <v>44.639175257731964</v>
      </c>
      <c r="G26" s="6" t="s">
        <v>5</v>
      </c>
      <c r="H26" s="7">
        <v>265</v>
      </c>
      <c r="I26" s="7">
        <v>223</v>
      </c>
      <c r="J26" s="7">
        <f t="shared" si="6"/>
        <v>488</v>
      </c>
      <c r="K26" s="7">
        <v>1085</v>
      </c>
      <c r="L26" s="8">
        <f t="shared" si="7"/>
        <v>44.97695852534562</v>
      </c>
    </row>
    <row r="27" spans="1:12" ht="12.75">
      <c r="A27" s="6" t="s">
        <v>6</v>
      </c>
      <c r="B27" s="7">
        <v>168</v>
      </c>
      <c r="C27" s="7">
        <v>150</v>
      </c>
      <c r="D27" s="7">
        <f t="shared" si="4"/>
        <v>318</v>
      </c>
      <c r="E27" s="7">
        <v>790</v>
      </c>
      <c r="F27" s="8">
        <f t="shared" si="5"/>
        <v>40.25316455696203</v>
      </c>
      <c r="G27" s="6" t="s">
        <v>6</v>
      </c>
      <c r="H27" s="7">
        <v>188</v>
      </c>
      <c r="I27" s="7">
        <v>171</v>
      </c>
      <c r="J27" s="7">
        <f t="shared" si="6"/>
        <v>359</v>
      </c>
      <c r="K27" s="7">
        <v>871</v>
      </c>
      <c r="L27" s="8">
        <f t="shared" si="7"/>
        <v>41.21699196326062</v>
      </c>
    </row>
    <row r="28" spans="1:12" ht="12.75">
      <c r="A28" s="6" t="s">
        <v>7</v>
      </c>
      <c r="B28" s="7">
        <v>188</v>
      </c>
      <c r="C28" s="7">
        <v>152</v>
      </c>
      <c r="D28" s="7">
        <f t="shared" si="4"/>
        <v>340</v>
      </c>
      <c r="E28" s="7">
        <v>906</v>
      </c>
      <c r="F28" s="8">
        <f t="shared" si="5"/>
        <v>37.52759381898454</v>
      </c>
      <c r="G28" s="6" t="s">
        <v>7</v>
      </c>
      <c r="H28" s="7">
        <v>219</v>
      </c>
      <c r="I28" s="7">
        <v>174</v>
      </c>
      <c r="J28" s="7">
        <f t="shared" si="6"/>
        <v>393</v>
      </c>
      <c r="K28" s="7">
        <v>1026</v>
      </c>
      <c r="L28" s="32">
        <f t="shared" si="7"/>
        <v>38.30409356725146</v>
      </c>
    </row>
    <row r="29" spans="1:12" ht="12.75">
      <c r="A29" s="6" t="s">
        <v>8</v>
      </c>
      <c r="B29" s="7">
        <v>173</v>
      </c>
      <c r="C29" s="7">
        <v>177</v>
      </c>
      <c r="D29" s="7">
        <f t="shared" si="4"/>
        <v>350</v>
      </c>
      <c r="E29" s="7">
        <v>808</v>
      </c>
      <c r="F29" s="8">
        <f t="shared" si="5"/>
        <v>43.31683168316832</v>
      </c>
      <c r="G29" s="6" t="s">
        <v>8</v>
      </c>
      <c r="H29" s="7">
        <v>194</v>
      </c>
      <c r="I29" s="7">
        <v>198</v>
      </c>
      <c r="J29" s="7">
        <f t="shared" si="6"/>
        <v>392</v>
      </c>
      <c r="K29" s="7">
        <v>918</v>
      </c>
      <c r="L29" s="8">
        <f t="shared" si="7"/>
        <v>42.70152505446623</v>
      </c>
    </row>
    <row r="30" spans="1:12" ht="12.75">
      <c r="A30" s="6" t="s">
        <v>20</v>
      </c>
      <c r="B30" s="7">
        <f>SUM(B21:B29)</f>
        <v>1629</v>
      </c>
      <c r="C30" s="7">
        <f>SUM(C21:C29)</f>
        <v>1422</v>
      </c>
      <c r="D30" s="7">
        <f>SUM(D21:D29)</f>
        <v>3051</v>
      </c>
      <c r="E30" s="7">
        <f>SUM(E21:E29)</f>
        <v>7530</v>
      </c>
      <c r="F30" s="8">
        <f t="shared" si="5"/>
        <v>40.51792828685259</v>
      </c>
      <c r="G30" s="6" t="s">
        <v>20</v>
      </c>
      <c r="H30" s="7">
        <f>SUM(H21:H29)</f>
        <v>1836</v>
      </c>
      <c r="I30" s="7">
        <f>SUM(I21:I29)</f>
        <v>1620</v>
      </c>
      <c r="J30" s="7">
        <f>SUM(J21:J29)</f>
        <v>3456</v>
      </c>
      <c r="K30" s="7">
        <f>SUM(K21:K29)</f>
        <v>8437</v>
      </c>
      <c r="L30" s="8">
        <f t="shared" si="7"/>
        <v>40.962427403105366</v>
      </c>
    </row>
    <row r="31" spans="1:12" ht="12.75">
      <c r="A31" s="6" t="s">
        <v>29</v>
      </c>
      <c r="B31" s="7">
        <v>3677</v>
      </c>
      <c r="C31" s="7">
        <v>3853</v>
      </c>
      <c r="D31" s="7">
        <f>SUM(B31:C31)</f>
        <v>7530</v>
      </c>
      <c r="E31" s="7"/>
      <c r="F31" s="8"/>
      <c r="G31" s="6" t="s">
        <v>29</v>
      </c>
      <c r="H31" s="7">
        <v>4123</v>
      </c>
      <c r="I31" s="7">
        <v>4314</v>
      </c>
      <c r="J31" s="7">
        <f>SUM(H31:I31)</f>
        <v>8437</v>
      </c>
      <c r="K31" s="7"/>
      <c r="L31" s="8"/>
    </row>
    <row r="32" spans="1:12" ht="13.5" thickBot="1">
      <c r="A32" s="9" t="s">
        <v>17</v>
      </c>
      <c r="B32" s="10">
        <f>SUM(B30/B31)*100</f>
        <v>44.302420451454985</v>
      </c>
      <c r="C32" s="10">
        <f>SUM(C30/C31)*100</f>
        <v>36.90630677394238</v>
      </c>
      <c r="D32" s="10">
        <f>SUM(D30/D31)*100</f>
        <v>40.51792828685259</v>
      </c>
      <c r="E32" s="10"/>
      <c r="F32" s="11"/>
      <c r="G32" s="9" t="s">
        <v>17</v>
      </c>
      <c r="H32" s="10">
        <f>SUM(H30/H31)*100</f>
        <v>44.53068154256609</v>
      </c>
      <c r="I32" s="10">
        <f>SUM(I30/I31)*100</f>
        <v>37.552155771905426</v>
      </c>
      <c r="J32" s="10">
        <f>SUM(J30/J31)*100</f>
        <v>40.962427403105366</v>
      </c>
      <c r="K32" s="10"/>
      <c r="L32" s="11"/>
    </row>
    <row r="33" spans="1:12" ht="13.5" thickBot="1">
      <c r="A33" s="70" t="s">
        <v>65</v>
      </c>
      <c r="B33" s="71"/>
      <c r="C33" s="71"/>
      <c r="D33" s="71"/>
      <c r="E33" s="71"/>
      <c r="F33" s="72"/>
      <c r="G33" s="70" t="s">
        <v>65</v>
      </c>
      <c r="H33" s="71"/>
      <c r="I33" s="71"/>
      <c r="J33" s="71"/>
      <c r="K33" s="71"/>
      <c r="L33" s="72"/>
    </row>
    <row r="34" spans="1:12" ht="12.75">
      <c r="A34" s="65" t="s">
        <v>30</v>
      </c>
      <c r="B34" s="66"/>
      <c r="C34" s="66"/>
      <c r="D34" s="66"/>
      <c r="E34" s="66"/>
      <c r="F34" s="67"/>
      <c r="G34" s="65" t="s">
        <v>64</v>
      </c>
      <c r="H34" s="66"/>
      <c r="I34" s="66"/>
      <c r="J34" s="66"/>
      <c r="K34" s="66"/>
      <c r="L34" s="67"/>
    </row>
    <row r="35" spans="1:12" ht="12.75">
      <c r="A35" s="6" t="s">
        <v>31</v>
      </c>
      <c r="B35" s="64" t="s">
        <v>22</v>
      </c>
      <c r="C35" s="64"/>
      <c r="D35" s="64"/>
      <c r="E35" s="7" t="s">
        <v>23</v>
      </c>
      <c r="F35" s="8" t="s">
        <v>17</v>
      </c>
      <c r="G35" s="6" t="s">
        <v>31</v>
      </c>
      <c r="H35" s="64" t="s">
        <v>22</v>
      </c>
      <c r="I35" s="64"/>
      <c r="J35" s="64"/>
      <c r="K35" s="7" t="s">
        <v>23</v>
      </c>
      <c r="L35" s="8" t="s">
        <v>17</v>
      </c>
    </row>
    <row r="36" spans="1:12" ht="12.75">
      <c r="A36" s="6" t="s">
        <v>24</v>
      </c>
      <c r="B36" s="7" t="s">
        <v>25</v>
      </c>
      <c r="C36" s="7" t="s">
        <v>26</v>
      </c>
      <c r="D36" s="7" t="s">
        <v>27</v>
      </c>
      <c r="E36" s="7" t="s">
        <v>28</v>
      </c>
      <c r="F36" s="8"/>
      <c r="G36" s="6" t="s">
        <v>24</v>
      </c>
      <c r="H36" s="7" t="s">
        <v>25</v>
      </c>
      <c r="I36" s="7" t="s">
        <v>26</v>
      </c>
      <c r="J36" s="7" t="s">
        <v>27</v>
      </c>
      <c r="K36" s="7" t="s">
        <v>28</v>
      </c>
      <c r="L36" s="8"/>
    </row>
    <row r="37" spans="1:12" ht="12.75">
      <c r="A37" s="6" t="s">
        <v>0</v>
      </c>
      <c r="B37" s="7">
        <v>219</v>
      </c>
      <c r="C37" s="7">
        <v>180</v>
      </c>
      <c r="D37" s="7">
        <f aca="true" t="shared" si="8" ref="D37:D45">SUM(B37:C37)</f>
        <v>399</v>
      </c>
      <c r="E37" s="7">
        <v>703</v>
      </c>
      <c r="F37" s="8">
        <f aca="true" t="shared" si="9" ref="F37:F46">SUM(D37/E37)*100</f>
        <v>56.75675675675676</v>
      </c>
      <c r="G37" s="6" t="s">
        <v>0</v>
      </c>
      <c r="H37" s="7">
        <v>246</v>
      </c>
      <c r="I37" s="7">
        <v>204</v>
      </c>
      <c r="J37" s="7">
        <f aca="true" t="shared" si="10" ref="J37:J45">SUM(H37:I37)</f>
        <v>450</v>
      </c>
      <c r="K37" s="7">
        <v>802</v>
      </c>
      <c r="L37" s="8">
        <f aca="true" t="shared" si="11" ref="L37:L46">SUM(J37/K37)*100</f>
        <v>56.10972568578554</v>
      </c>
    </row>
    <row r="38" spans="1:12" ht="12.75">
      <c r="A38" s="6" t="s">
        <v>1</v>
      </c>
      <c r="B38" s="7">
        <v>271</v>
      </c>
      <c r="C38" s="7">
        <v>243</v>
      </c>
      <c r="D38" s="7">
        <f t="shared" si="8"/>
        <v>514</v>
      </c>
      <c r="E38" s="7">
        <v>766</v>
      </c>
      <c r="F38" s="32">
        <f t="shared" si="9"/>
        <v>67.1018276762402</v>
      </c>
      <c r="G38" s="6" t="s">
        <v>1</v>
      </c>
      <c r="H38" s="7">
        <v>301</v>
      </c>
      <c r="I38" s="7">
        <v>281</v>
      </c>
      <c r="J38" s="7">
        <f t="shared" si="10"/>
        <v>582</v>
      </c>
      <c r="K38" s="7">
        <v>869</v>
      </c>
      <c r="L38" s="8">
        <f t="shared" si="11"/>
        <v>66.9735327963176</v>
      </c>
    </row>
    <row r="39" spans="1:12" ht="12.75">
      <c r="A39" s="6" t="s">
        <v>2</v>
      </c>
      <c r="B39" s="7">
        <v>268</v>
      </c>
      <c r="C39" s="7">
        <v>239</v>
      </c>
      <c r="D39" s="7">
        <f t="shared" si="8"/>
        <v>507</v>
      </c>
      <c r="E39" s="7">
        <v>802</v>
      </c>
      <c r="F39" s="8">
        <f t="shared" si="9"/>
        <v>63.21695760598504</v>
      </c>
      <c r="G39" s="6" t="s">
        <v>2</v>
      </c>
      <c r="H39" s="7">
        <v>302</v>
      </c>
      <c r="I39" s="7">
        <v>264</v>
      </c>
      <c r="J39" s="7">
        <f t="shared" si="10"/>
        <v>566</v>
      </c>
      <c r="K39" s="7">
        <v>886</v>
      </c>
      <c r="L39" s="8">
        <f t="shared" si="11"/>
        <v>63.88261851015802</v>
      </c>
    </row>
    <row r="40" spans="1:12" ht="12.75">
      <c r="A40" s="6" t="s">
        <v>3</v>
      </c>
      <c r="B40" s="7">
        <v>273</v>
      </c>
      <c r="C40" s="7">
        <v>265</v>
      </c>
      <c r="D40" s="7">
        <f t="shared" si="8"/>
        <v>538</v>
      </c>
      <c r="E40" s="7">
        <v>803</v>
      </c>
      <c r="F40" s="32">
        <f t="shared" si="9"/>
        <v>66.99875466998755</v>
      </c>
      <c r="G40" s="6" t="s">
        <v>3</v>
      </c>
      <c r="H40" s="7">
        <v>306</v>
      </c>
      <c r="I40" s="7">
        <v>299</v>
      </c>
      <c r="J40" s="7">
        <f t="shared" si="10"/>
        <v>605</v>
      </c>
      <c r="K40" s="7">
        <v>900</v>
      </c>
      <c r="L40" s="8">
        <f t="shared" si="11"/>
        <v>67.22222222222223</v>
      </c>
    </row>
    <row r="41" spans="1:12" ht="12.75">
      <c r="A41" s="6" t="s">
        <v>4</v>
      </c>
      <c r="B41" s="7">
        <v>326</v>
      </c>
      <c r="C41" s="7">
        <v>314</v>
      </c>
      <c r="D41" s="7">
        <f t="shared" si="8"/>
        <v>640</v>
      </c>
      <c r="E41" s="7">
        <v>982</v>
      </c>
      <c r="F41" s="8">
        <f t="shared" si="9"/>
        <v>65.17311608961303</v>
      </c>
      <c r="G41" s="6" t="s">
        <v>4</v>
      </c>
      <c r="H41" s="7">
        <v>347</v>
      </c>
      <c r="I41" s="7">
        <v>342</v>
      </c>
      <c r="J41" s="7">
        <f t="shared" si="10"/>
        <v>689</v>
      </c>
      <c r="K41" s="7">
        <v>1080</v>
      </c>
      <c r="L41" s="32">
        <f t="shared" si="11"/>
        <v>63.7962962962963</v>
      </c>
    </row>
    <row r="42" spans="1:12" ht="12.75">
      <c r="A42" s="6" t="s">
        <v>5</v>
      </c>
      <c r="B42" s="7">
        <v>355</v>
      </c>
      <c r="C42" s="7">
        <v>321</v>
      </c>
      <c r="D42" s="7">
        <f t="shared" si="8"/>
        <v>676</v>
      </c>
      <c r="E42" s="7">
        <v>970</v>
      </c>
      <c r="F42" s="8">
        <f t="shared" si="9"/>
        <v>69.69072164948453</v>
      </c>
      <c r="G42" s="6" t="s">
        <v>5</v>
      </c>
      <c r="H42" s="7">
        <v>394</v>
      </c>
      <c r="I42" s="7">
        <v>358</v>
      </c>
      <c r="J42" s="7">
        <f t="shared" si="10"/>
        <v>752</v>
      </c>
      <c r="K42" s="7">
        <v>1085</v>
      </c>
      <c r="L42" s="8">
        <f t="shared" si="11"/>
        <v>69.30875576036867</v>
      </c>
    </row>
    <row r="43" spans="1:12" ht="12.75">
      <c r="A43" s="6" t="s">
        <v>6</v>
      </c>
      <c r="B43" s="7">
        <v>257</v>
      </c>
      <c r="C43" s="7">
        <v>247</v>
      </c>
      <c r="D43" s="7">
        <f t="shared" si="8"/>
        <v>504</v>
      </c>
      <c r="E43" s="7">
        <v>790</v>
      </c>
      <c r="F43" s="32">
        <f t="shared" si="9"/>
        <v>63.79746835443038</v>
      </c>
      <c r="G43" s="6" t="s">
        <v>6</v>
      </c>
      <c r="H43" s="7">
        <v>283</v>
      </c>
      <c r="I43" s="7">
        <v>275</v>
      </c>
      <c r="J43" s="7">
        <f t="shared" si="10"/>
        <v>558</v>
      </c>
      <c r="K43" s="7">
        <v>871</v>
      </c>
      <c r="L43" s="8">
        <f t="shared" si="11"/>
        <v>64.06429391504018</v>
      </c>
    </row>
    <row r="44" spans="1:12" ht="12.75">
      <c r="A44" s="6" t="s">
        <v>7</v>
      </c>
      <c r="B44" s="7">
        <v>301</v>
      </c>
      <c r="C44" s="7">
        <v>263</v>
      </c>
      <c r="D44" s="7">
        <f t="shared" si="8"/>
        <v>564</v>
      </c>
      <c r="E44" s="7">
        <v>906</v>
      </c>
      <c r="F44" s="8">
        <f t="shared" si="9"/>
        <v>62.251655629139066</v>
      </c>
      <c r="G44" s="6" t="s">
        <v>7</v>
      </c>
      <c r="H44" s="7">
        <v>340</v>
      </c>
      <c r="I44" s="7">
        <v>298</v>
      </c>
      <c r="J44" s="7">
        <f t="shared" si="10"/>
        <v>638</v>
      </c>
      <c r="K44" s="7">
        <v>1026</v>
      </c>
      <c r="L44" s="8">
        <f t="shared" si="11"/>
        <v>62.1832358674464</v>
      </c>
    </row>
    <row r="45" spans="1:12" ht="12.75">
      <c r="A45" s="6" t="s">
        <v>8</v>
      </c>
      <c r="B45" s="7">
        <v>273</v>
      </c>
      <c r="C45" s="7">
        <v>271</v>
      </c>
      <c r="D45" s="7">
        <f t="shared" si="8"/>
        <v>544</v>
      </c>
      <c r="E45" s="7">
        <v>808</v>
      </c>
      <c r="F45" s="8">
        <f t="shared" si="9"/>
        <v>67.32673267326733</v>
      </c>
      <c r="G45" s="6" t="s">
        <v>8</v>
      </c>
      <c r="H45" s="7">
        <v>298</v>
      </c>
      <c r="I45" s="7">
        <v>315</v>
      </c>
      <c r="J45" s="7">
        <f t="shared" si="10"/>
        <v>613</v>
      </c>
      <c r="K45" s="7">
        <v>918</v>
      </c>
      <c r="L45" s="8">
        <f t="shared" si="11"/>
        <v>66.7755991285403</v>
      </c>
    </row>
    <row r="46" spans="1:12" ht="12.75">
      <c r="A46" s="6" t="s">
        <v>20</v>
      </c>
      <c r="B46" s="7">
        <f>SUM(B37:B45)</f>
        <v>2543</v>
      </c>
      <c r="C46" s="7">
        <f>SUM(C37:C45)</f>
        <v>2343</v>
      </c>
      <c r="D46" s="7">
        <f>SUM(D37:D45)</f>
        <v>4886</v>
      </c>
      <c r="E46" s="7">
        <f>SUM(E37:E45)</f>
        <v>7530</v>
      </c>
      <c r="F46" s="32">
        <f t="shared" si="9"/>
        <v>64.8871181938911</v>
      </c>
      <c r="G46" s="6" t="s">
        <v>20</v>
      </c>
      <c r="H46" s="7">
        <f>SUM(H37:H45)</f>
        <v>2817</v>
      </c>
      <c r="I46" s="7">
        <f>SUM(I37:I45)</f>
        <v>2636</v>
      </c>
      <c r="J46" s="7">
        <f>SUM(J37:J45)</f>
        <v>5453</v>
      </c>
      <c r="K46" s="7">
        <f>SUM(K37:K45)</f>
        <v>8437</v>
      </c>
      <c r="L46" s="8">
        <f t="shared" si="11"/>
        <v>64.63197819130022</v>
      </c>
    </row>
    <row r="47" spans="1:12" ht="12.75">
      <c r="A47" s="6" t="s">
        <v>29</v>
      </c>
      <c r="B47" s="7">
        <v>3677</v>
      </c>
      <c r="C47" s="7">
        <v>3853</v>
      </c>
      <c r="D47" s="7">
        <f>SUM(B47:C47)</f>
        <v>7530</v>
      </c>
      <c r="E47" s="7"/>
      <c r="F47" s="8"/>
      <c r="G47" s="6" t="s">
        <v>29</v>
      </c>
      <c r="H47" s="7">
        <v>4123</v>
      </c>
      <c r="I47" s="7">
        <v>4314</v>
      </c>
      <c r="J47" s="7">
        <f>SUM(H47:I47)</f>
        <v>8437</v>
      </c>
      <c r="K47" s="7"/>
      <c r="L47" s="8"/>
    </row>
    <row r="48" spans="1:12" ht="13.5" thickBot="1">
      <c r="A48" s="9" t="s">
        <v>17</v>
      </c>
      <c r="B48" s="10">
        <f>SUM(B46/B47)*100</f>
        <v>69.15964101169432</v>
      </c>
      <c r="C48" s="10">
        <f>SUM(C46/C47)*100</f>
        <v>60.80975862963924</v>
      </c>
      <c r="D48" s="33">
        <f>SUM(D46/D47)*100</f>
        <v>64.8871181938911</v>
      </c>
      <c r="E48" s="10"/>
      <c r="F48" s="11"/>
      <c r="G48" s="9" t="s">
        <v>17</v>
      </c>
      <c r="H48" s="10">
        <f>SUM(H46/H47)*100</f>
        <v>68.32403589619209</v>
      </c>
      <c r="I48" s="33">
        <f>SUM(I46/I47)*100</f>
        <v>61.10338433008808</v>
      </c>
      <c r="J48" s="10">
        <f>SUM(J46/J47)*100</f>
        <v>64.63197819130022</v>
      </c>
      <c r="K48" s="10"/>
      <c r="L48" s="11"/>
    </row>
    <row r="49" spans="1:12" ht="13.5" thickBot="1">
      <c r="A49" s="70" t="s">
        <v>66</v>
      </c>
      <c r="B49" s="71"/>
      <c r="C49" s="71"/>
      <c r="D49" s="71"/>
      <c r="E49" s="71"/>
      <c r="F49" s="72"/>
      <c r="G49" s="70" t="s">
        <v>66</v>
      </c>
      <c r="H49" s="71"/>
      <c r="I49" s="71"/>
      <c r="J49" s="71"/>
      <c r="K49" s="71"/>
      <c r="L49" s="7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3.5" thickBot="1">
      <c r="A57" s="68">
        <v>38817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12.75">
      <c r="A58" s="65" t="s">
        <v>30</v>
      </c>
      <c r="B58" s="66"/>
      <c r="C58" s="66"/>
      <c r="D58" s="66"/>
      <c r="E58" s="66"/>
      <c r="F58" s="67"/>
      <c r="G58" s="65" t="s">
        <v>64</v>
      </c>
      <c r="H58" s="66"/>
      <c r="I58" s="66"/>
      <c r="J58" s="66"/>
      <c r="K58" s="66"/>
      <c r="L58" s="67"/>
    </row>
    <row r="59" spans="1:12" ht="12.75">
      <c r="A59" s="6" t="s">
        <v>31</v>
      </c>
      <c r="B59" s="64" t="s">
        <v>22</v>
      </c>
      <c r="C59" s="64"/>
      <c r="D59" s="64"/>
      <c r="E59" s="7" t="s">
        <v>23</v>
      </c>
      <c r="F59" s="8" t="s">
        <v>17</v>
      </c>
      <c r="G59" s="6" t="s">
        <v>31</v>
      </c>
      <c r="H59" s="64" t="s">
        <v>22</v>
      </c>
      <c r="I59" s="64"/>
      <c r="J59" s="64"/>
      <c r="K59" s="7" t="s">
        <v>23</v>
      </c>
      <c r="L59" s="8" t="s">
        <v>17</v>
      </c>
    </row>
    <row r="60" spans="1:12" ht="12.75">
      <c r="A60" s="6" t="s">
        <v>24</v>
      </c>
      <c r="B60" s="7" t="s">
        <v>25</v>
      </c>
      <c r="C60" s="7" t="s">
        <v>26</v>
      </c>
      <c r="D60" s="7" t="s">
        <v>27</v>
      </c>
      <c r="E60" s="7" t="s">
        <v>28</v>
      </c>
      <c r="F60" s="8"/>
      <c r="G60" s="6" t="s">
        <v>24</v>
      </c>
      <c r="H60" s="7" t="s">
        <v>25</v>
      </c>
      <c r="I60" s="7" t="s">
        <v>26</v>
      </c>
      <c r="J60" s="7" t="s">
        <v>27</v>
      </c>
      <c r="K60" s="7" t="s">
        <v>28</v>
      </c>
      <c r="L60" s="8"/>
    </row>
    <row r="61" spans="1:17" ht="12.75">
      <c r="A61" s="6" t="s">
        <v>0</v>
      </c>
      <c r="B61" s="7">
        <v>269</v>
      </c>
      <c r="C61" s="7">
        <v>267</v>
      </c>
      <c r="D61" s="7">
        <f aca="true" t="shared" si="12" ref="D61:D69">SUM(B61:C61)</f>
        <v>536</v>
      </c>
      <c r="E61" s="7">
        <v>703</v>
      </c>
      <c r="F61" s="8">
        <f aca="true" t="shared" si="13" ref="F61:F70">SUM(D61/E61)*100</f>
        <v>76.24466571834992</v>
      </c>
      <c r="G61" s="6" t="s">
        <v>0</v>
      </c>
      <c r="H61" s="7">
        <v>307</v>
      </c>
      <c r="I61" s="7">
        <v>301</v>
      </c>
      <c r="J61" s="7">
        <f aca="true" t="shared" si="14" ref="J61:J69">SUM(H61:I61)</f>
        <v>608</v>
      </c>
      <c r="K61" s="7">
        <v>802</v>
      </c>
      <c r="L61" s="8">
        <f aca="true" t="shared" si="15" ref="L61:L70">SUM(J61/K61)*100</f>
        <v>75.81047381546135</v>
      </c>
      <c r="O61" s="51"/>
      <c r="P61" s="51"/>
      <c r="Q61" s="51"/>
    </row>
    <row r="62" spans="1:17" ht="12.75">
      <c r="A62" s="6" t="s">
        <v>1</v>
      </c>
      <c r="B62" s="7">
        <v>325</v>
      </c>
      <c r="C62" s="7">
        <v>320</v>
      </c>
      <c r="D62" s="7">
        <f t="shared" si="12"/>
        <v>645</v>
      </c>
      <c r="E62" s="7">
        <v>766</v>
      </c>
      <c r="F62" s="32">
        <f t="shared" si="13"/>
        <v>84.20365535248042</v>
      </c>
      <c r="G62" s="6" t="s">
        <v>1</v>
      </c>
      <c r="H62" s="7">
        <v>361</v>
      </c>
      <c r="I62" s="7">
        <v>370</v>
      </c>
      <c r="J62" s="7">
        <f t="shared" si="14"/>
        <v>731</v>
      </c>
      <c r="K62" s="7">
        <v>869</v>
      </c>
      <c r="L62" s="8">
        <f t="shared" si="15"/>
        <v>84.11967779056386</v>
      </c>
      <c r="O62" s="51"/>
      <c r="P62" s="51"/>
      <c r="Q62" s="51"/>
    </row>
    <row r="63" spans="1:17" ht="12.75">
      <c r="A63" s="6" t="s">
        <v>2</v>
      </c>
      <c r="B63" s="7">
        <v>324</v>
      </c>
      <c r="C63" s="7">
        <v>320</v>
      </c>
      <c r="D63" s="7">
        <f t="shared" si="12"/>
        <v>644</v>
      </c>
      <c r="E63" s="7">
        <v>802</v>
      </c>
      <c r="F63" s="32">
        <f t="shared" si="13"/>
        <v>80.29925187032418</v>
      </c>
      <c r="G63" s="6" t="s">
        <v>2</v>
      </c>
      <c r="H63" s="7">
        <v>370</v>
      </c>
      <c r="I63" s="7">
        <v>349</v>
      </c>
      <c r="J63" s="7">
        <f t="shared" si="14"/>
        <v>719</v>
      </c>
      <c r="K63" s="7">
        <v>886</v>
      </c>
      <c r="L63" s="8">
        <f t="shared" si="15"/>
        <v>81.15124153498871</v>
      </c>
      <c r="O63" s="28"/>
      <c r="P63" s="28"/>
      <c r="Q63" s="28"/>
    </row>
    <row r="64" spans="1:17" ht="12.75">
      <c r="A64" s="6" t="s">
        <v>3</v>
      </c>
      <c r="B64" s="7">
        <v>333</v>
      </c>
      <c r="C64" s="7">
        <v>343</v>
      </c>
      <c r="D64" s="7">
        <f t="shared" si="12"/>
        <v>676</v>
      </c>
      <c r="E64" s="7">
        <v>803</v>
      </c>
      <c r="F64" s="8">
        <f t="shared" si="13"/>
        <v>84.18430884184309</v>
      </c>
      <c r="G64" s="6" t="s">
        <v>3</v>
      </c>
      <c r="H64" s="7">
        <v>370</v>
      </c>
      <c r="I64" s="7">
        <v>392</v>
      </c>
      <c r="J64" s="7">
        <f t="shared" si="14"/>
        <v>762</v>
      </c>
      <c r="K64" s="7">
        <v>900</v>
      </c>
      <c r="L64" s="8">
        <f t="shared" si="15"/>
        <v>84.66666666666667</v>
      </c>
      <c r="O64" s="28"/>
      <c r="P64" s="28"/>
      <c r="Q64" s="28"/>
    </row>
    <row r="65" spans="1:12" ht="12.75">
      <c r="A65" s="6" t="s">
        <v>4</v>
      </c>
      <c r="B65" s="7">
        <v>404</v>
      </c>
      <c r="C65" s="7">
        <v>408</v>
      </c>
      <c r="D65" s="7">
        <f>SUM(B65:C65)</f>
        <v>812</v>
      </c>
      <c r="E65" s="7">
        <v>982</v>
      </c>
      <c r="F65" s="8">
        <f t="shared" si="13"/>
        <v>82.68839103869654</v>
      </c>
      <c r="G65" s="6" t="s">
        <v>4</v>
      </c>
      <c r="H65" s="7">
        <v>439</v>
      </c>
      <c r="I65" s="7">
        <v>452</v>
      </c>
      <c r="J65" s="7">
        <f t="shared" si="14"/>
        <v>891</v>
      </c>
      <c r="K65" s="7">
        <v>1080</v>
      </c>
      <c r="L65" s="32">
        <f t="shared" si="15"/>
        <v>82.5</v>
      </c>
    </row>
    <row r="66" spans="1:12" ht="12.75">
      <c r="A66" s="6" t="s">
        <v>5</v>
      </c>
      <c r="B66" s="7">
        <v>435</v>
      </c>
      <c r="C66" s="7">
        <v>418</v>
      </c>
      <c r="D66" s="7">
        <f t="shared" si="12"/>
        <v>853</v>
      </c>
      <c r="E66" s="7">
        <v>970</v>
      </c>
      <c r="F66" s="8">
        <f t="shared" si="13"/>
        <v>87.9381443298969</v>
      </c>
      <c r="G66" s="6" t="s">
        <v>5</v>
      </c>
      <c r="H66" s="7">
        <v>483</v>
      </c>
      <c r="I66" s="7">
        <v>468</v>
      </c>
      <c r="J66" s="7">
        <f t="shared" si="14"/>
        <v>951</v>
      </c>
      <c r="K66" s="7">
        <v>1085</v>
      </c>
      <c r="L66" s="8">
        <f t="shared" si="15"/>
        <v>87.64976958525345</v>
      </c>
    </row>
    <row r="67" spans="1:12" ht="12.75">
      <c r="A67" s="6" t="s">
        <v>6</v>
      </c>
      <c r="B67" s="7">
        <v>316</v>
      </c>
      <c r="C67" s="7">
        <v>316</v>
      </c>
      <c r="D67" s="7">
        <f>SUM(B67:C67)</f>
        <v>632</v>
      </c>
      <c r="E67" s="7">
        <v>790</v>
      </c>
      <c r="F67" s="32">
        <f t="shared" si="13"/>
        <v>80</v>
      </c>
      <c r="G67" s="6" t="s">
        <v>6</v>
      </c>
      <c r="H67" s="7">
        <v>347</v>
      </c>
      <c r="I67" s="7">
        <v>350</v>
      </c>
      <c r="J67" s="7">
        <f t="shared" si="14"/>
        <v>697</v>
      </c>
      <c r="K67" s="7">
        <v>871</v>
      </c>
      <c r="L67" s="8">
        <f t="shared" si="15"/>
        <v>80.02296211251435</v>
      </c>
    </row>
    <row r="68" spans="1:12" ht="12.75">
      <c r="A68" s="6" t="s">
        <v>7</v>
      </c>
      <c r="B68" s="7">
        <v>382</v>
      </c>
      <c r="C68" s="7">
        <v>363</v>
      </c>
      <c r="D68" s="7">
        <f t="shared" si="12"/>
        <v>745</v>
      </c>
      <c r="E68" s="7">
        <v>906</v>
      </c>
      <c r="F68" s="8">
        <f t="shared" si="13"/>
        <v>82.22958057395144</v>
      </c>
      <c r="G68" s="6" t="s">
        <v>7</v>
      </c>
      <c r="H68" s="7">
        <v>427</v>
      </c>
      <c r="I68" s="7">
        <v>409</v>
      </c>
      <c r="J68" s="7">
        <f t="shared" si="14"/>
        <v>836</v>
      </c>
      <c r="K68" s="7">
        <v>1026</v>
      </c>
      <c r="L68" s="8">
        <f t="shared" si="15"/>
        <v>81.48148148148148</v>
      </c>
    </row>
    <row r="69" spans="1:12" ht="12.75">
      <c r="A69" s="6" t="s">
        <v>8</v>
      </c>
      <c r="B69" s="7">
        <v>334</v>
      </c>
      <c r="C69" s="7">
        <v>337</v>
      </c>
      <c r="D69" s="7">
        <f t="shared" si="12"/>
        <v>671</v>
      </c>
      <c r="E69" s="7">
        <v>808</v>
      </c>
      <c r="F69" s="8">
        <f t="shared" si="13"/>
        <v>83.04455445544554</v>
      </c>
      <c r="G69" s="6" t="s">
        <v>8</v>
      </c>
      <c r="H69" s="7">
        <v>371</v>
      </c>
      <c r="I69" s="7">
        <v>393</v>
      </c>
      <c r="J69" s="7">
        <f t="shared" si="14"/>
        <v>764</v>
      </c>
      <c r="K69" s="7">
        <v>918</v>
      </c>
      <c r="L69" s="8">
        <f t="shared" si="15"/>
        <v>83.2244008714597</v>
      </c>
    </row>
    <row r="70" spans="1:12" ht="12.75">
      <c r="A70" s="6" t="s">
        <v>20</v>
      </c>
      <c r="B70" s="7">
        <f>SUM(B61:B69)</f>
        <v>3122</v>
      </c>
      <c r="C70" s="7">
        <f>SUM(C61:C69)</f>
        <v>3092</v>
      </c>
      <c r="D70" s="7">
        <f>SUM(D61:D69)</f>
        <v>6214</v>
      </c>
      <c r="E70" s="7">
        <f>SUM(E61:E69)</f>
        <v>7530</v>
      </c>
      <c r="F70" s="8">
        <f t="shared" si="13"/>
        <v>82.52324037184596</v>
      </c>
      <c r="G70" s="6" t="s">
        <v>20</v>
      </c>
      <c r="H70" s="7">
        <f>SUM(H61:H69)</f>
        <v>3475</v>
      </c>
      <c r="I70" s="7">
        <f>SUM(I61:I69)</f>
        <v>3484</v>
      </c>
      <c r="J70" s="7">
        <f>SUM(J61:J69)</f>
        <v>6959</v>
      </c>
      <c r="K70" s="7">
        <f>SUM(K61:K69)</f>
        <v>8437</v>
      </c>
      <c r="L70" s="8">
        <f t="shared" si="15"/>
        <v>82.48192485480621</v>
      </c>
    </row>
    <row r="71" spans="1:12" ht="12.75">
      <c r="A71" s="6" t="s">
        <v>29</v>
      </c>
      <c r="B71" s="7">
        <v>3677</v>
      </c>
      <c r="C71" s="7">
        <v>3853</v>
      </c>
      <c r="D71" s="7">
        <f>SUM(B71:C71)</f>
        <v>7530</v>
      </c>
      <c r="E71" s="7"/>
      <c r="F71" s="8"/>
      <c r="G71" s="6" t="s">
        <v>29</v>
      </c>
      <c r="H71" s="7">
        <v>4123</v>
      </c>
      <c r="I71" s="7">
        <v>4314</v>
      </c>
      <c r="J71" s="7">
        <f>SUM(H71:I71)</f>
        <v>8437</v>
      </c>
      <c r="K71" s="7"/>
      <c r="L71" s="8"/>
    </row>
    <row r="72" spans="1:12" ht="13.5" thickBot="1">
      <c r="A72" s="9" t="s">
        <v>17</v>
      </c>
      <c r="B72" s="10">
        <f>SUM(B70/B71)*100</f>
        <v>84.90617351101442</v>
      </c>
      <c r="C72" s="10">
        <f>SUM(C70/C71)*100</f>
        <v>80.24915650142745</v>
      </c>
      <c r="D72" s="33">
        <f>SUM(D70/D71)*100</f>
        <v>82.52324037184596</v>
      </c>
      <c r="E72" s="10"/>
      <c r="F72" s="11"/>
      <c r="G72" s="9" t="s">
        <v>17</v>
      </c>
      <c r="H72" s="10">
        <f>SUM(H70/H71)*100</f>
        <v>84.28328886732962</v>
      </c>
      <c r="I72" s="10">
        <f>SUM(I70/I71)*100</f>
        <v>80.76031525266573</v>
      </c>
      <c r="J72" s="10">
        <f>SUM(J70/J71)*100</f>
        <v>82.48192485480621</v>
      </c>
      <c r="K72" s="10"/>
      <c r="L72" s="11"/>
    </row>
    <row r="73" spans="1:12" ht="13.5" thickBot="1">
      <c r="A73" s="15" t="s">
        <v>71</v>
      </c>
      <c r="B73" s="12"/>
      <c r="C73" s="12"/>
      <c r="D73" s="12"/>
      <c r="E73" s="12"/>
      <c r="F73" s="13"/>
      <c r="G73" s="14" t="s">
        <v>72</v>
      </c>
      <c r="H73" s="15"/>
      <c r="I73" s="15"/>
      <c r="J73" s="15"/>
      <c r="K73" s="15"/>
      <c r="L73" s="16"/>
    </row>
    <row r="78" ht="12.75">
      <c r="D78" t="s">
        <v>73</v>
      </c>
    </row>
  </sheetData>
  <mergeCells count="24">
    <mergeCell ref="A1:L1"/>
    <mergeCell ref="B19:D19"/>
    <mergeCell ref="H19:J19"/>
    <mergeCell ref="G33:L33"/>
    <mergeCell ref="A33:F33"/>
    <mergeCell ref="A2:F2"/>
    <mergeCell ref="B3:D3"/>
    <mergeCell ref="G2:L2"/>
    <mergeCell ref="H3:J3"/>
    <mergeCell ref="H59:J59"/>
    <mergeCell ref="A17:F17"/>
    <mergeCell ref="G17:L17"/>
    <mergeCell ref="G18:L18"/>
    <mergeCell ref="A18:F18"/>
    <mergeCell ref="B59:D59"/>
    <mergeCell ref="A34:F34"/>
    <mergeCell ref="G34:L34"/>
    <mergeCell ref="A49:F49"/>
    <mergeCell ref="G49:L49"/>
    <mergeCell ref="B35:D35"/>
    <mergeCell ref="H35:J35"/>
    <mergeCell ref="A58:F58"/>
    <mergeCell ref="G58:L58"/>
    <mergeCell ref="A57:L57"/>
  </mergeCells>
  <printOptions/>
  <pageMargins left="0.75" right="0.75" top="1" bottom="1" header="0.5" footer="0.5"/>
  <pageSetup horizontalDpi="180" verticalDpi="180" orientation="portrait" paperSize="8" r:id="rId1"/>
  <headerFooter alignWithMargins="0">
    <oddHeader>&amp;LCOMUNE DI BITETTO&amp;Relezioni del 13.5.2001</oddHeader>
    <oddFooter>&amp;RIL RESPONSABILE
Giorgio Gatti</oddFooter>
  </headerFooter>
  <rowBreaks count="3" manualBreakCount="3">
    <brk id="17" max="255" man="1"/>
    <brk id="33" max="255" man="1"/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1" sqref="A11"/>
    </sheetView>
  </sheetViews>
  <sheetFormatPr defaultColWidth="9.140625" defaultRowHeight="12.75"/>
  <cols>
    <col min="1" max="1" width="66.421875" style="0" customWidth="1"/>
    <col min="2" max="2" width="49.7109375" style="0" customWidth="1"/>
  </cols>
  <sheetData>
    <row r="1" spans="1:2" ht="12.75" customHeight="1">
      <c r="A1" s="4"/>
      <c r="B1" s="4"/>
    </row>
    <row r="2" spans="1:2" ht="12.75" customHeight="1">
      <c r="A2" s="4"/>
      <c r="B2" s="4"/>
    </row>
    <row r="3" ht="12.75" customHeight="1">
      <c r="A3" s="4"/>
    </row>
    <row r="4" spans="1:2" ht="12.75" customHeight="1">
      <c r="A4" s="4"/>
      <c r="B4" s="4"/>
    </row>
    <row r="5" spans="1:2" ht="12.75" customHeight="1">
      <c r="A5" s="4"/>
      <c r="B5" s="4"/>
    </row>
    <row r="6" spans="1:2" ht="12.75" customHeight="1">
      <c r="A6" s="4"/>
      <c r="B6" s="4"/>
    </row>
    <row r="7" ht="12.75" customHeight="1">
      <c r="A7" s="4"/>
    </row>
    <row r="8" ht="12.75" customHeight="1">
      <c r="A8" s="5"/>
    </row>
    <row r="12" ht="12.75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Bitetto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Gatti</dc:creator>
  <cp:keywords/>
  <dc:description/>
  <cp:lastModifiedBy>GATTI</cp:lastModifiedBy>
  <cp:lastPrinted>2006-04-13T15:00:38Z</cp:lastPrinted>
  <dcterms:created xsi:type="dcterms:W3CDTF">2001-03-07T17:26:28Z</dcterms:created>
  <dcterms:modified xsi:type="dcterms:W3CDTF">2006-05-31T05:49:27Z</dcterms:modified>
  <cp:category/>
  <cp:version/>
  <cp:contentType/>
  <cp:contentStatus/>
</cp:coreProperties>
</file>